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5" yWindow="-125" windowWidth="20736" windowHeight="11044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0" i="1" l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9" i="1"/>
  <c r="Y9" i="1"/>
  <c r="S12" i="1"/>
  <c r="G15" i="1"/>
  <c r="G12" i="1"/>
  <c r="Y10" i="1" l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U10" i="1" l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9" i="1"/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I23" i="1" l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</calcChain>
</file>

<file path=xl/sharedStrings.xml><?xml version="1.0" encoding="utf-8"?>
<sst xmlns="http://schemas.openxmlformats.org/spreadsheetml/2006/main" count="45" uniqueCount="30">
  <si>
    <t>TRIBUNAL DE JUSTIÇA DO ESTADO DE PERNAMBUCO</t>
  </si>
  <si>
    <t>ASSESSORIA TÉCNICA DA PRESIDÊNCIA - NÚCLEO DE PRECATÓRIOS</t>
  </si>
  <si>
    <t>PARCELA MENSAL</t>
  </si>
  <si>
    <t>SALDO A PAGAR</t>
  </si>
  <si>
    <t>ESTADO DE PERNAMBUCO</t>
  </si>
  <si>
    <t>CAMUTANGA</t>
  </si>
  <si>
    <t>CARPINA</t>
  </si>
  <si>
    <t>CUSTÓDIA</t>
  </si>
  <si>
    <t>GOIANA</t>
  </si>
  <si>
    <t>IATI</t>
  </si>
  <si>
    <t>IGARASSU</t>
  </si>
  <si>
    <t>PALMARES</t>
  </si>
  <si>
    <t>PALMEIRINA</t>
  </si>
  <si>
    <t>PAUDALHO</t>
  </si>
  <si>
    <t>PETROLINA</t>
  </si>
  <si>
    <t>POÇÃO</t>
  </si>
  <si>
    <t>PRIMAVERA</t>
  </si>
  <si>
    <t>SÃO JOSÉ DO EGITO</t>
  </si>
  <si>
    <t>TRACUNHAÉM</t>
  </si>
  <si>
    <t>ELABORADO EM JULHO/23 (englobando os depósitos referentes aos meses de janeiro a junho/23)</t>
  </si>
  <si>
    <t>RELATÓRIO DOS APORTES DOS ENTES DO REGIME ESPECIAL - 2023</t>
  </si>
  <si>
    <t>DÉBITO 2023</t>
  </si>
  <si>
    <t>ENTES / ENTIDADES DO REGIME ESPECIAL</t>
  </si>
  <si>
    <t>DEPÓSITOS EFETUADOS</t>
  </si>
  <si>
    <t>JAN</t>
  </si>
  <si>
    <t>FEV</t>
  </si>
  <si>
    <t>MAR</t>
  </si>
  <si>
    <t>ABR</t>
  </si>
  <si>
    <t>MAI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</si>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</sst>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000000"/>
      <name val="Arial"/>
    </font>
    <font>
      <b/>
      <sz val="13"/>
      <color rgb="FF000000"/>
      <name val="Calibri"/>
      <scheme val="minor"/>
    </font>
    <font>
      <sz val="13"/>
      <color rgb="FF000000"/>
      <name val="Calibri"/>
      <scheme val="minor"/>
    </font>
    <font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wrapText="1"/>
    </xf>
    <xf numFmtId="4" fontId="2" fillId="0" borderId="13" xfId="0" applyNumberFormat="1" applyFont="1" applyBorder="1" applyAlignment="1">
      <alignment horizontal="center"/>
    </xf>
    <xf numFmtId="0" fontId="5" fillId="2" borderId="14" xfId="0" applyFont="1" applyFill="1" applyBorder="1" applyAlignment="1">
      <alignment wrapText="1"/>
    </xf>
    <xf numFmtId="4" fontId="2" fillId="0" borderId="0" xfId="0" applyNumberFormat="1" applyFont="1" applyAlignment="1">
      <alignment horizontal="center"/>
    </xf>
    <xf numFmtId="0" fontId="5" fillId="2" borderId="0" xfId="0" applyFont="1" applyFill="1" applyAlignment="1">
      <alignment wrapText="1"/>
    </xf>
    <xf numFmtId="0" fontId="0" fillId="0" borderId="16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0" fillId="0" borderId="18" xfId="0" applyBorder="1" applyAlignment="1">
      <alignment wrapText="1"/>
    </xf>
    <xf numFmtId="0" fontId="0" fillId="5" borderId="18" xfId="0" applyFill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4" fontId="8" fillId="0" borderId="13" xfId="0" applyNumberFormat="1" applyFont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7" borderId="21" xfId="0" applyFont="1" applyFill="1" applyBorder="1"/>
    <xf numFmtId="0" fontId="9" fillId="8" borderId="21" xfId="0" applyFont="1" applyFill="1" applyBorder="1"/>
    <xf numFmtId="0" fontId="9" fillId="9" borderId="21" xfId="0" applyFont="1" applyFill="1" applyBorder="1"/>
    <xf numFmtId="0" fontId="9" fillId="9" borderId="21" xfId="0" applyFont="1" applyFill="1" applyBorder="1" applyAlignment="1">
      <alignment horizontal="left" wrapText="1"/>
    </xf>
    <xf numFmtId="0" fontId="9" fillId="9" borderId="21" xfId="0" applyFont="1" applyFill="1" applyBorder="1" applyAlignment="1">
      <alignment wrapText="1"/>
    </xf>
    <xf numFmtId="4" fontId="10" fillId="7" borderId="21" xfId="0" applyNumberFormat="1" applyFont="1" applyFill="1" applyBorder="1" applyAlignment="1">
      <alignment horizontal="center" vertical="center"/>
    </xf>
    <xf numFmtId="4" fontId="11" fillId="7" borderId="22" xfId="0" applyNumberFormat="1" applyFont="1" applyFill="1" applyBorder="1" applyAlignment="1">
      <alignment horizontal="center" vertical="center"/>
    </xf>
    <xf numFmtId="4" fontId="11" fillId="7" borderId="21" xfId="0" applyNumberFormat="1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2" fillId="7" borderId="0" xfId="0" applyFont="1" applyFill="1"/>
    <xf numFmtId="0" fontId="11" fillId="7" borderId="21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13" xfId="0" applyFill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zoomScaleNormal="100" workbookViewId="0">
      <selection activeCell="A10" sqref="A10"/>
    </sheetView>
  </sheetViews>
  <sheetFormatPr defaultRowHeight="15.05" x14ac:dyDescent="0.3"/>
  <cols>
    <col min="1" max="1" width="32.109375" customWidth="1"/>
    <col min="2" max="2" width="4.33203125" customWidth="1"/>
    <col min="3" max="3" width="18" customWidth="1"/>
    <col min="4" max="4" width="18.109375" customWidth="1"/>
    <col min="5" max="5" width="18.5546875" customWidth="1"/>
    <col min="6" max="6" width="4.33203125" customWidth="1"/>
    <col min="7" max="7" width="18.88671875" customWidth="1"/>
    <col min="8" max="9" width="17.33203125" customWidth="1"/>
    <col min="10" max="10" width="4.33203125" customWidth="1"/>
    <col min="11" max="11" width="20" customWidth="1"/>
    <col min="12" max="12" width="17.33203125" customWidth="1"/>
    <col min="13" max="13" width="16.88671875" customWidth="1"/>
    <col min="14" max="14" width="4.33203125" customWidth="1"/>
    <col min="15" max="15" width="18.5546875" customWidth="1"/>
    <col min="16" max="16" width="17.33203125" customWidth="1"/>
    <col min="17" max="17" width="16.88671875" customWidth="1"/>
    <col min="18" max="18" width="4.33203125" customWidth="1"/>
    <col min="19" max="21" width="16.88671875" customWidth="1"/>
    <col min="22" max="22" width="4.33203125" customWidth="1"/>
    <col min="23" max="25" width="16.88671875" customWidth="1"/>
    <col min="26" max="26" width="4.33203125" customWidth="1"/>
    <col min="27" max="28" width="24.109375" customWidth="1"/>
  </cols>
  <sheetData>
    <row r="1" spans="1:28" ht="19.600000000000001" customHeight="1" thickBot="1" x14ac:dyDescent="0.4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2"/>
      <c r="AB1" s="19"/>
    </row>
    <row r="2" spans="1:28" ht="18" customHeight="1" thickBot="1" x14ac:dyDescent="0.4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/>
      <c r="AB2" s="20"/>
    </row>
    <row r="3" spans="1:28" ht="16.45" customHeight="1" thickBot="1" x14ac:dyDescent="0.35">
      <c r="A3" s="56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21"/>
    </row>
    <row r="4" spans="1:28" ht="16.45" customHeight="1" thickBot="1" x14ac:dyDescent="0.35">
      <c r="A4" s="56" t="s">
        <v>19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21"/>
    </row>
    <row r="5" spans="1:28" ht="16.45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28" ht="35.25" customHeight="1" thickBot="1" x14ac:dyDescent="0.35">
      <c r="A6" s="63" t="s">
        <v>22</v>
      </c>
      <c r="B6" s="1"/>
      <c r="C6" s="59" t="s">
        <v>24</v>
      </c>
      <c r="D6" s="60"/>
      <c r="E6" s="60"/>
      <c r="F6" s="1"/>
      <c r="G6" s="59" t="s">
        <v>25</v>
      </c>
      <c r="H6" s="60"/>
      <c r="I6" s="60"/>
      <c r="J6" s="1"/>
      <c r="K6" s="59" t="s">
        <v>26</v>
      </c>
      <c r="L6" s="60"/>
      <c r="M6" s="60"/>
      <c r="N6" s="1"/>
      <c r="O6" s="59" t="s">
        <v>27</v>
      </c>
      <c r="P6" s="60"/>
      <c r="Q6" s="60"/>
      <c r="R6" s="1"/>
      <c r="S6" s="59" t="s">
        <v>28</v>
      </c>
      <c r="T6" s="60"/>
      <c r="U6" s="60"/>
      <c r="V6" s="1"/>
      <c r="W6" s="59" t="s">
        <v>29</v>
      </c>
      <c r="X6" s="60"/>
      <c r="Y6" s="60"/>
      <c r="Z6" s="29"/>
      <c r="AA6" s="61" t="s">
        <v>21</v>
      </c>
      <c r="AB6" s="26"/>
    </row>
    <row r="7" spans="1:28" ht="30.7" thickBot="1" x14ac:dyDescent="0.35">
      <c r="A7" s="64"/>
      <c r="B7" s="2"/>
      <c r="C7" s="3" t="s">
        <v>23</v>
      </c>
      <c r="D7" s="16" t="s">
        <v>2</v>
      </c>
      <c r="E7" s="4" t="s">
        <v>3</v>
      </c>
      <c r="F7" s="2"/>
      <c r="G7" s="3" t="s">
        <v>23</v>
      </c>
      <c r="H7" s="17" t="s">
        <v>2</v>
      </c>
      <c r="I7" s="11" t="s">
        <v>3</v>
      </c>
      <c r="J7" s="2"/>
      <c r="K7" s="3" t="s">
        <v>23</v>
      </c>
      <c r="L7" s="17" t="s">
        <v>2</v>
      </c>
      <c r="M7" s="11" t="s">
        <v>3</v>
      </c>
      <c r="N7" s="2"/>
      <c r="O7" s="3" t="s">
        <v>23</v>
      </c>
      <c r="P7" s="17" t="s">
        <v>2</v>
      </c>
      <c r="Q7" s="11" t="s">
        <v>3</v>
      </c>
      <c r="R7" s="2"/>
      <c r="S7" s="3" t="s">
        <v>23</v>
      </c>
      <c r="T7" s="17" t="s">
        <v>2</v>
      </c>
      <c r="U7" s="11" t="s">
        <v>3</v>
      </c>
      <c r="V7" s="2"/>
      <c r="W7" s="3" t="s">
        <v>23</v>
      </c>
      <c r="X7" s="17" t="s">
        <v>2</v>
      </c>
      <c r="Y7" s="11" t="s">
        <v>3</v>
      </c>
      <c r="Z7" s="24"/>
      <c r="AA7" s="62"/>
      <c r="AB7" s="26"/>
    </row>
    <row r="8" spans="1:28" ht="19.600000000000001" thickBot="1" x14ac:dyDescent="0.3">
      <c r="A8" s="5"/>
      <c r="B8" s="2"/>
      <c r="C8" s="42"/>
      <c r="D8" s="43"/>
      <c r="E8" s="43"/>
      <c r="F8" s="12"/>
      <c r="G8" s="44"/>
      <c r="H8" s="44"/>
      <c r="I8" s="44"/>
      <c r="J8" s="24"/>
      <c r="K8" s="44"/>
      <c r="L8" s="44"/>
      <c r="M8" s="44"/>
      <c r="N8" s="24"/>
      <c r="O8" s="44"/>
      <c r="P8" s="44"/>
      <c r="Q8" s="45"/>
      <c r="R8" s="2"/>
      <c r="S8" s="44"/>
      <c r="T8" s="44"/>
      <c r="U8" s="45"/>
      <c r="V8" s="2"/>
      <c r="W8" s="46"/>
      <c r="X8" s="47"/>
      <c r="Y8" s="48"/>
      <c r="Z8" s="24"/>
      <c r="AA8" s="49"/>
      <c r="AB8" s="27"/>
    </row>
    <row r="9" spans="1:28" ht="37.6" customHeight="1" thickBot="1" x14ac:dyDescent="0.35">
      <c r="A9" s="31" t="s">
        <v>4</v>
      </c>
      <c r="B9" s="8"/>
      <c r="C9" s="37">
        <v>17215775.739999998</v>
      </c>
      <c r="D9" s="36">
        <v>17215775.739999998</v>
      </c>
      <c r="E9" s="6">
        <f>C9-D9</f>
        <v>0</v>
      </c>
      <c r="F9" s="8"/>
      <c r="G9" s="37">
        <v>17215775.739999998</v>
      </c>
      <c r="H9" s="36">
        <v>17215775.739999998</v>
      </c>
      <c r="I9" s="18">
        <f>G9-H9</f>
        <v>0</v>
      </c>
      <c r="J9" s="8"/>
      <c r="K9" s="37">
        <v>17215775.739999998</v>
      </c>
      <c r="L9" s="36">
        <v>17215775.739999998</v>
      </c>
      <c r="M9" s="18">
        <f>K9-L9</f>
        <v>0</v>
      </c>
      <c r="N9" s="8"/>
      <c r="O9" s="37">
        <v>17215775.739999998</v>
      </c>
      <c r="P9" s="36">
        <v>17215775.739999998</v>
      </c>
      <c r="Q9" s="7">
        <f>O9-P9</f>
        <v>0</v>
      </c>
      <c r="R9" s="10"/>
      <c r="S9" s="37">
        <v>17215775.739999998</v>
      </c>
      <c r="T9" s="36">
        <v>17215775.739999998</v>
      </c>
      <c r="U9" s="7">
        <f>S9-T9</f>
        <v>0</v>
      </c>
      <c r="V9" s="10"/>
      <c r="W9" s="37">
        <v>17215775.739999998</v>
      </c>
      <c r="X9" s="36">
        <v>17215775.739999998</v>
      </c>
      <c r="Y9" s="18">
        <f>W9-X9</f>
        <v>0</v>
      </c>
      <c r="Z9" s="23"/>
      <c r="AA9" s="28">
        <f>E9+I9+M9+Q9+U9+Y9</f>
        <v>0</v>
      </c>
      <c r="AB9" s="22"/>
    </row>
    <row r="10" spans="1:28" ht="37.6" customHeight="1" thickBot="1" x14ac:dyDescent="0.35">
      <c r="A10" s="31" t="s">
        <v>5</v>
      </c>
      <c r="B10" s="8"/>
      <c r="C10" s="38">
        <v>53168.01</v>
      </c>
      <c r="D10" s="36">
        <v>53168.01</v>
      </c>
      <c r="E10" s="6">
        <f t="shared" ref="E10:E23" si="0">C10-D10</f>
        <v>0</v>
      </c>
      <c r="F10" s="8"/>
      <c r="G10" s="37">
        <v>53168.01</v>
      </c>
      <c r="H10" s="36">
        <v>53168.01</v>
      </c>
      <c r="I10" s="7">
        <f t="shared" ref="I10:I23" si="1">G10-H10</f>
        <v>0</v>
      </c>
      <c r="J10" s="8"/>
      <c r="K10" s="37">
        <v>29337.279999999999</v>
      </c>
      <c r="L10" s="36">
        <v>53168.01</v>
      </c>
      <c r="M10" s="7">
        <f t="shared" ref="M10:M23" si="2">K10-L10</f>
        <v>-23830.730000000003</v>
      </c>
      <c r="N10" s="8"/>
      <c r="O10" s="41"/>
      <c r="P10" s="36">
        <v>53168.01</v>
      </c>
      <c r="Q10" s="7">
        <f t="shared" ref="Q10:Q23" si="3">O10-P10</f>
        <v>-53168.01</v>
      </c>
      <c r="R10" s="10"/>
      <c r="S10" s="41"/>
      <c r="T10" s="36">
        <v>53168.01</v>
      </c>
      <c r="U10" s="7">
        <f t="shared" ref="U10:U23" si="4">S10-T10</f>
        <v>-53168.01</v>
      </c>
      <c r="V10" s="10"/>
      <c r="W10" s="41"/>
      <c r="X10" s="36">
        <v>53168.01</v>
      </c>
      <c r="Y10" s="7">
        <f t="shared" ref="Y10:Y23" si="5">W10-X10</f>
        <v>-53168.01</v>
      </c>
      <c r="Z10" s="23"/>
      <c r="AA10" s="28">
        <f t="shared" ref="AA10:AA23" si="6">E10+I10+M10+Q10+U10+Y10</f>
        <v>-183334.76</v>
      </c>
      <c r="AB10" s="22"/>
    </row>
    <row r="11" spans="1:28" ht="37.6" customHeight="1" thickBot="1" x14ac:dyDescent="0.35">
      <c r="A11" s="31" t="s">
        <v>6</v>
      </c>
      <c r="B11" s="8"/>
      <c r="C11" s="37">
        <v>330682.90999999997</v>
      </c>
      <c r="D11" s="36">
        <v>330682.90999999997</v>
      </c>
      <c r="E11" s="6">
        <f t="shared" si="0"/>
        <v>0</v>
      </c>
      <c r="F11" s="8"/>
      <c r="G11" s="37">
        <v>330682.90999999997</v>
      </c>
      <c r="H11" s="36">
        <v>330682.90999999997</v>
      </c>
      <c r="I11" s="7">
        <f t="shared" si="1"/>
        <v>0</v>
      </c>
      <c r="J11" s="8"/>
      <c r="K11" s="37">
        <v>330682.90999999997</v>
      </c>
      <c r="L11" s="36">
        <v>330682.90999999997</v>
      </c>
      <c r="M11" s="7">
        <f t="shared" si="2"/>
        <v>0</v>
      </c>
      <c r="N11" s="8"/>
      <c r="O11" s="37">
        <v>330682.90999999997</v>
      </c>
      <c r="P11" s="36">
        <v>330682.90999999997</v>
      </c>
      <c r="Q11" s="7">
        <f t="shared" si="3"/>
        <v>0</v>
      </c>
      <c r="R11" s="10"/>
      <c r="S11" s="37">
        <v>330682.90999999997</v>
      </c>
      <c r="T11" s="36">
        <v>330682.90999999997</v>
      </c>
      <c r="U11" s="7">
        <f t="shared" si="4"/>
        <v>0</v>
      </c>
      <c r="V11" s="10"/>
      <c r="W11" s="37">
        <v>330682.90999999997</v>
      </c>
      <c r="X11" s="36">
        <v>330682.90999999997</v>
      </c>
      <c r="Y11" s="7">
        <f t="shared" si="5"/>
        <v>0</v>
      </c>
      <c r="Z11" s="23"/>
      <c r="AA11" s="28">
        <f t="shared" si="6"/>
        <v>0</v>
      </c>
      <c r="AB11" s="22"/>
    </row>
    <row r="12" spans="1:28" ht="37.6" customHeight="1" thickBot="1" x14ac:dyDescent="0.4">
      <c r="A12" s="31" t="s">
        <v>7</v>
      </c>
      <c r="B12" s="8"/>
      <c r="C12" s="38">
        <v>324892.95</v>
      </c>
      <c r="D12" s="36">
        <v>324892.95</v>
      </c>
      <c r="E12" s="6">
        <f t="shared" si="0"/>
        <v>0</v>
      </c>
      <c r="F12" s="8"/>
      <c r="G12" s="38">
        <f>124892.95 + 200000</f>
        <v>324892.95</v>
      </c>
      <c r="H12" s="36">
        <v>324892.95</v>
      </c>
      <c r="I12" s="7">
        <f t="shared" si="1"/>
        <v>0</v>
      </c>
      <c r="J12" s="8"/>
      <c r="K12" s="37">
        <v>324892.95</v>
      </c>
      <c r="L12" s="36">
        <v>324892.95</v>
      </c>
      <c r="M12" s="7">
        <f t="shared" si="2"/>
        <v>0</v>
      </c>
      <c r="N12" s="8"/>
      <c r="O12" s="41">
        <v>324892.95</v>
      </c>
      <c r="P12" s="36">
        <v>324892.95</v>
      </c>
      <c r="Q12" s="7">
        <f t="shared" si="3"/>
        <v>0</v>
      </c>
      <c r="R12" s="10"/>
      <c r="S12" s="38">
        <f xml:space="preserve"> 200000 + 124892.95</f>
        <v>324892.95</v>
      </c>
      <c r="T12" s="36">
        <v>324892.95</v>
      </c>
      <c r="U12" s="7">
        <f t="shared" si="4"/>
        <v>0</v>
      </c>
      <c r="V12" s="10"/>
      <c r="W12" s="41"/>
      <c r="X12" s="36">
        <v>324892.95</v>
      </c>
      <c r="Y12" s="7">
        <f t="shared" si="5"/>
        <v>-324892.95</v>
      </c>
      <c r="Z12" s="23"/>
      <c r="AA12" s="28">
        <f t="shared" si="6"/>
        <v>-324892.95</v>
      </c>
      <c r="AB12" s="22"/>
    </row>
    <row r="13" spans="1:28" ht="37.6" customHeight="1" thickBot="1" x14ac:dyDescent="0.35">
      <c r="A13" s="32" t="s">
        <v>8</v>
      </c>
      <c r="B13" s="8"/>
      <c r="C13" s="37">
        <v>447212.57</v>
      </c>
      <c r="D13" s="36">
        <v>447212.57</v>
      </c>
      <c r="E13" s="6">
        <f t="shared" si="0"/>
        <v>0</v>
      </c>
      <c r="F13" s="8"/>
      <c r="G13" s="37">
        <v>447212.57</v>
      </c>
      <c r="H13" s="36">
        <v>447212.57</v>
      </c>
      <c r="I13" s="7">
        <f t="shared" si="1"/>
        <v>0</v>
      </c>
      <c r="J13" s="8"/>
      <c r="K13" s="37">
        <v>447212.57</v>
      </c>
      <c r="L13" s="36">
        <v>447212.57</v>
      </c>
      <c r="M13" s="7">
        <f t="shared" si="2"/>
        <v>0</v>
      </c>
      <c r="N13" s="8"/>
      <c r="O13" s="37">
        <v>447212.57</v>
      </c>
      <c r="P13" s="36">
        <v>447212.57</v>
      </c>
      <c r="Q13" s="7">
        <f t="shared" si="3"/>
        <v>0</v>
      </c>
      <c r="R13" s="10"/>
      <c r="S13" s="37">
        <v>447212.57</v>
      </c>
      <c r="T13" s="36">
        <v>447212.57</v>
      </c>
      <c r="U13" s="7">
        <f t="shared" si="4"/>
        <v>0</v>
      </c>
      <c r="V13" s="10"/>
      <c r="W13" s="37">
        <v>253997.45</v>
      </c>
      <c r="X13" s="36">
        <v>447212.57</v>
      </c>
      <c r="Y13" s="7">
        <f t="shared" si="5"/>
        <v>-193215.12</v>
      </c>
      <c r="Z13" s="23"/>
      <c r="AA13" s="28">
        <f t="shared" si="6"/>
        <v>-193215.12</v>
      </c>
      <c r="AB13" s="22"/>
    </row>
    <row r="14" spans="1:28" ht="37.6" customHeight="1" thickBot="1" x14ac:dyDescent="0.35">
      <c r="A14" s="32" t="s">
        <v>9</v>
      </c>
      <c r="B14" s="8"/>
      <c r="C14" s="37">
        <v>85015.78</v>
      </c>
      <c r="D14" s="36">
        <v>85015.78</v>
      </c>
      <c r="E14" s="6">
        <f t="shared" si="0"/>
        <v>0</v>
      </c>
      <c r="F14" s="8"/>
      <c r="G14" s="39"/>
      <c r="H14" s="36">
        <v>85015.78</v>
      </c>
      <c r="I14" s="7">
        <f t="shared" si="1"/>
        <v>-85015.78</v>
      </c>
      <c r="J14" s="8"/>
      <c r="K14" s="39"/>
      <c r="L14" s="36">
        <v>85015.78</v>
      </c>
      <c r="M14" s="7">
        <f t="shared" si="2"/>
        <v>-85015.78</v>
      </c>
      <c r="N14" s="8"/>
      <c r="O14" s="39"/>
      <c r="P14" s="36">
        <v>85015.78</v>
      </c>
      <c r="Q14" s="7">
        <f t="shared" si="3"/>
        <v>-85015.78</v>
      </c>
      <c r="R14" s="10"/>
      <c r="S14" s="39"/>
      <c r="T14" s="36">
        <v>85015.78</v>
      </c>
      <c r="U14" s="7">
        <f t="shared" si="4"/>
        <v>-85015.78</v>
      </c>
      <c r="V14" s="10"/>
      <c r="W14" s="39"/>
      <c r="X14" s="36">
        <v>85015.78</v>
      </c>
      <c r="Y14" s="7">
        <f t="shared" si="5"/>
        <v>-85015.78</v>
      </c>
      <c r="Z14" s="23"/>
      <c r="AA14" s="28">
        <f t="shared" si="6"/>
        <v>-425078.9</v>
      </c>
      <c r="AB14" s="22"/>
    </row>
    <row r="15" spans="1:28" ht="37.6" customHeight="1" thickBot="1" x14ac:dyDescent="0.35">
      <c r="A15" s="32" t="s">
        <v>10</v>
      </c>
      <c r="B15" s="8"/>
      <c r="C15" s="37">
        <v>96537</v>
      </c>
      <c r="D15" s="36">
        <v>96537</v>
      </c>
      <c r="E15" s="6">
        <f t="shared" si="0"/>
        <v>0</v>
      </c>
      <c r="F15" s="8"/>
      <c r="G15" s="38">
        <f xml:space="preserve"> 34193.87 + 62343.13</f>
        <v>96537</v>
      </c>
      <c r="H15" s="36">
        <v>96537</v>
      </c>
      <c r="I15" s="7">
        <f t="shared" si="1"/>
        <v>0</v>
      </c>
      <c r="J15" s="8"/>
      <c r="K15" s="37">
        <v>96537</v>
      </c>
      <c r="L15" s="36">
        <v>96537</v>
      </c>
      <c r="M15" s="7">
        <f t="shared" si="2"/>
        <v>0</v>
      </c>
      <c r="N15" s="8"/>
      <c r="O15" s="37">
        <v>96537</v>
      </c>
      <c r="P15" s="36">
        <v>96537</v>
      </c>
      <c r="Q15" s="7">
        <f t="shared" si="3"/>
        <v>0</v>
      </c>
      <c r="R15" s="10"/>
      <c r="S15" s="37">
        <v>96537</v>
      </c>
      <c r="T15" s="36">
        <v>96537</v>
      </c>
      <c r="U15" s="7">
        <f t="shared" si="4"/>
        <v>0</v>
      </c>
      <c r="V15" s="10"/>
      <c r="W15" s="37">
        <v>62343.13</v>
      </c>
      <c r="X15" s="36">
        <v>96537</v>
      </c>
      <c r="Y15" s="7">
        <f t="shared" si="5"/>
        <v>-34193.870000000003</v>
      </c>
      <c r="Z15" s="23"/>
      <c r="AA15" s="28">
        <f t="shared" si="6"/>
        <v>-34193.870000000003</v>
      </c>
      <c r="AB15" s="22"/>
    </row>
    <row r="16" spans="1:28" ht="37.6" customHeight="1" thickBot="1" x14ac:dyDescent="0.35">
      <c r="A16" s="32" t="s">
        <v>11</v>
      </c>
      <c r="B16" s="8"/>
      <c r="C16" s="37">
        <v>155130.21</v>
      </c>
      <c r="D16" s="36">
        <v>155130.21</v>
      </c>
      <c r="E16" s="6">
        <f t="shared" si="0"/>
        <v>0</v>
      </c>
      <c r="F16" s="8"/>
      <c r="G16" s="37">
        <v>155130.21</v>
      </c>
      <c r="H16" s="36">
        <v>155130.21</v>
      </c>
      <c r="I16" s="7">
        <f t="shared" si="1"/>
        <v>0</v>
      </c>
      <c r="J16" s="8"/>
      <c r="K16" s="37">
        <v>155130.21</v>
      </c>
      <c r="L16" s="36">
        <v>155130.21</v>
      </c>
      <c r="M16" s="7">
        <f t="shared" si="2"/>
        <v>0</v>
      </c>
      <c r="N16" s="8"/>
      <c r="O16" s="37">
        <v>155130.21</v>
      </c>
      <c r="P16" s="36">
        <v>155130.21</v>
      </c>
      <c r="Q16" s="7">
        <f t="shared" si="3"/>
        <v>0</v>
      </c>
      <c r="R16" s="10"/>
      <c r="S16" s="37">
        <v>155130.21</v>
      </c>
      <c r="T16" s="36">
        <v>155130.21</v>
      </c>
      <c r="U16" s="7">
        <f t="shared" si="4"/>
        <v>0</v>
      </c>
      <c r="V16" s="10"/>
      <c r="W16" s="37">
        <v>155130.21</v>
      </c>
      <c r="X16" s="36">
        <v>155130.21</v>
      </c>
      <c r="Y16" s="7">
        <f t="shared" si="5"/>
        <v>0</v>
      </c>
      <c r="Z16" s="23"/>
      <c r="AA16" s="28">
        <f t="shared" si="6"/>
        <v>0</v>
      </c>
      <c r="AB16" s="22"/>
    </row>
    <row r="17" spans="1:28" ht="37.6" customHeight="1" thickBot="1" x14ac:dyDescent="0.35">
      <c r="A17" s="33" t="s">
        <v>12</v>
      </c>
      <c r="B17" s="8"/>
      <c r="C17" s="39"/>
      <c r="D17" s="36">
        <v>107132.8</v>
      </c>
      <c r="E17" s="6">
        <f t="shared" si="0"/>
        <v>-107132.8</v>
      </c>
      <c r="F17" s="8"/>
      <c r="G17" s="39"/>
      <c r="H17" s="36">
        <v>107132.8</v>
      </c>
      <c r="I17" s="7">
        <f t="shared" si="1"/>
        <v>-107132.8</v>
      </c>
      <c r="J17" s="8"/>
      <c r="K17" s="39"/>
      <c r="L17" s="36">
        <v>107132.8</v>
      </c>
      <c r="M17" s="7">
        <f t="shared" si="2"/>
        <v>-107132.8</v>
      </c>
      <c r="N17" s="8"/>
      <c r="O17" s="39"/>
      <c r="P17" s="36">
        <v>107132.8</v>
      </c>
      <c r="Q17" s="7">
        <f t="shared" si="3"/>
        <v>-107132.8</v>
      </c>
      <c r="R17" s="10"/>
      <c r="S17" s="39"/>
      <c r="T17" s="36">
        <v>107132.8</v>
      </c>
      <c r="U17" s="7">
        <f t="shared" si="4"/>
        <v>-107132.8</v>
      </c>
      <c r="V17" s="10"/>
      <c r="W17" s="39"/>
      <c r="X17" s="36">
        <v>107132.8</v>
      </c>
      <c r="Y17" s="7">
        <f t="shared" si="5"/>
        <v>-107132.8</v>
      </c>
      <c r="Z17" s="23"/>
      <c r="AA17" s="28">
        <f t="shared" si="6"/>
        <v>-642796.80000000005</v>
      </c>
      <c r="AB17" s="22"/>
    </row>
    <row r="18" spans="1:28" ht="37.6" customHeight="1" thickBot="1" x14ac:dyDescent="0.4">
      <c r="A18" s="33" t="s">
        <v>13</v>
      </c>
      <c r="B18" s="8"/>
      <c r="C18" s="37">
        <v>74295.14</v>
      </c>
      <c r="D18" s="36">
        <v>74295.14</v>
      </c>
      <c r="E18" s="6">
        <f t="shared" si="0"/>
        <v>0</v>
      </c>
      <c r="F18" s="8"/>
      <c r="G18" s="37">
        <v>74295.14</v>
      </c>
      <c r="H18" s="36">
        <v>74295.14</v>
      </c>
      <c r="I18" s="7">
        <f t="shared" si="1"/>
        <v>0</v>
      </c>
      <c r="J18" s="8"/>
      <c r="K18" s="41"/>
      <c r="L18" s="36">
        <v>74295.14</v>
      </c>
      <c r="M18" s="7">
        <f t="shared" si="2"/>
        <v>-74295.14</v>
      </c>
      <c r="N18" s="8"/>
      <c r="O18" s="41"/>
      <c r="P18" s="36">
        <v>74295.14</v>
      </c>
      <c r="Q18" s="7">
        <f t="shared" si="3"/>
        <v>-74295.14</v>
      </c>
      <c r="R18" s="10"/>
      <c r="S18" s="41"/>
      <c r="T18" s="36">
        <v>74295.14</v>
      </c>
      <c r="U18" s="7">
        <f t="shared" si="4"/>
        <v>-74295.14</v>
      </c>
      <c r="V18" s="10"/>
      <c r="W18" s="41"/>
      <c r="X18" s="36">
        <v>74295.14</v>
      </c>
      <c r="Y18" s="7">
        <f t="shared" si="5"/>
        <v>-74295.14</v>
      </c>
      <c r="Z18" s="23"/>
      <c r="AA18" s="28">
        <f t="shared" si="6"/>
        <v>-297180.56</v>
      </c>
      <c r="AB18" s="22"/>
    </row>
    <row r="19" spans="1:28" ht="37.6" customHeight="1" thickBot="1" x14ac:dyDescent="0.4">
      <c r="A19" s="34" t="s">
        <v>14</v>
      </c>
      <c r="B19" s="8"/>
      <c r="C19" s="37">
        <v>959771.57</v>
      </c>
      <c r="D19" s="36">
        <v>959771.57</v>
      </c>
      <c r="E19" s="6">
        <f t="shared" si="0"/>
        <v>0</v>
      </c>
      <c r="F19" s="8"/>
      <c r="G19" s="37">
        <v>959771.57</v>
      </c>
      <c r="H19" s="36">
        <v>959771.57</v>
      </c>
      <c r="I19" s="7">
        <f t="shared" si="1"/>
        <v>0</v>
      </c>
      <c r="J19" s="8"/>
      <c r="K19" s="37">
        <v>959771.57</v>
      </c>
      <c r="L19" s="36">
        <v>959771.57</v>
      </c>
      <c r="M19" s="7">
        <f t="shared" si="2"/>
        <v>0</v>
      </c>
      <c r="N19" s="8"/>
      <c r="O19" s="37">
        <v>959771.57</v>
      </c>
      <c r="P19" s="36">
        <v>959771.57</v>
      </c>
      <c r="Q19" s="7">
        <f t="shared" si="3"/>
        <v>0</v>
      </c>
      <c r="R19" s="10"/>
      <c r="S19" s="37">
        <v>959771.57</v>
      </c>
      <c r="T19" s="36">
        <v>959771.57</v>
      </c>
      <c r="U19" s="7">
        <f t="shared" si="4"/>
        <v>0</v>
      </c>
      <c r="V19" s="10"/>
      <c r="W19" s="37">
        <v>959771.57</v>
      </c>
      <c r="X19" s="36">
        <v>959771.57</v>
      </c>
      <c r="Y19" s="7">
        <f t="shared" si="5"/>
        <v>0</v>
      </c>
      <c r="Z19" s="23"/>
      <c r="AA19" s="28">
        <f t="shared" si="6"/>
        <v>0</v>
      </c>
      <c r="AB19" s="22"/>
    </row>
    <row r="20" spans="1:28" ht="37.6" customHeight="1" thickBot="1" x14ac:dyDescent="0.4">
      <c r="A20" s="35" t="s">
        <v>15</v>
      </c>
      <c r="B20" s="8"/>
      <c r="C20" s="37">
        <v>38584.93</v>
      </c>
      <c r="D20" s="36">
        <v>38584.93</v>
      </c>
      <c r="E20" s="6">
        <f t="shared" si="0"/>
        <v>0</v>
      </c>
      <c r="F20" s="8"/>
      <c r="G20" s="37">
        <v>38584.93</v>
      </c>
      <c r="H20" s="36">
        <v>38584.93</v>
      </c>
      <c r="I20" s="7">
        <f t="shared" si="1"/>
        <v>0</v>
      </c>
      <c r="J20" s="8"/>
      <c r="K20" s="40"/>
      <c r="L20" s="36">
        <v>38584.93</v>
      </c>
      <c r="M20" s="7">
        <f t="shared" si="2"/>
        <v>-38584.93</v>
      </c>
      <c r="N20" s="8"/>
      <c r="O20" s="39"/>
      <c r="P20" s="36">
        <v>38584.93</v>
      </c>
      <c r="Q20" s="7">
        <f t="shared" si="3"/>
        <v>-38584.93</v>
      </c>
      <c r="R20" s="10"/>
      <c r="S20" s="39"/>
      <c r="T20" s="36">
        <v>38584.93</v>
      </c>
      <c r="U20" s="7">
        <f t="shared" si="4"/>
        <v>-38584.93</v>
      </c>
      <c r="V20" s="10"/>
      <c r="W20" s="39"/>
      <c r="X20" s="36">
        <v>38584.93</v>
      </c>
      <c r="Y20" s="7">
        <f t="shared" si="5"/>
        <v>-38584.93</v>
      </c>
      <c r="Z20" s="23"/>
      <c r="AA20" s="28">
        <f t="shared" si="6"/>
        <v>-154339.72</v>
      </c>
      <c r="AB20" s="22"/>
    </row>
    <row r="21" spans="1:28" ht="37.6" customHeight="1" thickBot="1" x14ac:dyDescent="0.4">
      <c r="A21" s="33" t="s">
        <v>16</v>
      </c>
      <c r="B21" s="8"/>
      <c r="C21" s="37">
        <v>43211.37</v>
      </c>
      <c r="D21" s="36">
        <v>43211.37</v>
      </c>
      <c r="E21" s="6">
        <f t="shared" si="0"/>
        <v>0</v>
      </c>
      <c r="F21" s="8"/>
      <c r="G21" s="37">
        <v>43211.37</v>
      </c>
      <c r="H21" s="36">
        <v>43211.37</v>
      </c>
      <c r="I21" s="7">
        <f t="shared" si="1"/>
        <v>0</v>
      </c>
      <c r="J21" s="8"/>
      <c r="K21" s="37">
        <v>43211.37</v>
      </c>
      <c r="L21" s="36">
        <v>43211.37</v>
      </c>
      <c r="M21" s="7">
        <f t="shared" si="2"/>
        <v>0</v>
      </c>
      <c r="N21" s="8"/>
      <c r="O21" s="37">
        <v>43211.37</v>
      </c>
      <c r="P21" s="36">
        <v>43211.37</v>
      </c>
      <c r="Q21" s="7">
        <f t="shared" si="3"/>
        <v>0</v>
      </c>
      <c r="R21" s="10"/>
      <c r="S21" s="37">
        <v>42827.13</v>
      </c>
      <c r="T21" s="36">
        <v>43211.37</v>
      </c>
      <c r="U21" s="7">
        <f t="shared" si="4"/>
        <v>-384.24000000000524</v>
      </c>
      <c r="V21" s="10"/>
      <c r="W21" s="39"/>
      <c r="X21" s="36">
        <v>43211.37</v>
      </c>
      <c r="Y21" s="7">
        <f t="shared" si="5"/>
        <v>-43211.37</v>
      </c>
      <c r="Z21" s="23"/>
      <c r="AA21" s="28">
        <f t="shared" si="6"/>
        <v>-43595.610000000008</v>
      </c>
      <c r="AB21" s="22"/>
    </row>
    <row r="22" spans="1:28" ht="37.6" customHeight="1" thickBot="1" x14ac:dyDescent="0.4">
      <c r="A22" s="33" t="s">
        <v>17</v>
      </c>
      <c r="B22" s="8"/>
      <c r="C22" s="37">
        <v>90892.12</v>
      </c>
      <c r="D22" s="36">
        <v>90892.12</v>
      </c>
      <c r="E22" s="6">
        <f t="shared" si="0"/>
        <v>0</v>
      </c>
      <c r="F22" s="8"/>
      <c r="G22" s="37">
        <v>90892.12</v>
      </c>
      <c r="H22" s="36">
        <v>90892.12</v>
      </c>
      <c r="I22" s="7">
        <f t="shared" si="1"/>
        <v>0</v>
      </c>
      <c r="J22" s="8"/>
      <c r="K22" s="37">
        <v>90892.12</v>
      </c>
      <c r="L22" s="36">
        <v>90892.12</v>
      </c>
      <c r="M22" s="7">
        <f t="shared" si="2"/>
        <v>0</v>
      </c>
      <c r="N22" s="8"/>
      <c r="O22" s="37">
        <v>90798.64</v>
      </c>
      <c r="P22" s="36">
        <v>90892.12</v>
      </c>
      <c r="Q22" s="7">
        <f t="shared" si="3"/>
        <v>-93.479999999995925</v>
      </c>
      <c r="R22" s="10"/>
      <c r="S22" s="39"/>
      <c r="T22" s="36">
        <v>90892.12</v>
      </c>
      <c r="U22" s="7">
        <f t="shared" si="4"/>
        <v>-90892.12</v>
      </c>
      <c r="V22" s="10"/>
      <c r="W22" s="39"/>
      <c r="X22" s="36">
        <v>90892.12</v>
      </c>
      <c r="Y22" s="7">
        <f t="shared" si="5"/>
        <v>-90892.12</v>
      </c>
      <c r="Z22" s="23"/>
      <c r="AA22" s="28">
        <f t="shared" si="6"/>
        <v>-181877.71999999997</v>
      </c>
      <c r="AB22" s="22"/>
    </row>
    <row r="23" spans="1:28" ht="37.6" customHeight="1" thickBot="1" x14ac:dyDescent="0.4">
      <c r="A23" s="33" t="s">
        <v>18</v>
      </c>
      <c r="B23" s="8"/>
      <c r="C23" s="39"/>
      <c r="D23" s="36">
        <v>40106.43</v>
      </c>
      <c r="E23" s="6">
        <f t="shared" si="0"/>
        <v>-40106.43</v>
      </c>
      <c r="F23" s="8"/>
      <c r="G23" s="39"/>
      <c r="H23" s="36">
        <v>40106.43</v>
      </c>
      <c r="I23" s="7">
        <f t="shared" si="1"/>
        <v>-40106.43</v>
      </c>
      <c r="J23" s="8"/>
      <c r="K23" s="39"/>
      <c r="L23" s="36">
        <v>40106.43</v>
      </c>
      <c r="M23" s="7">
        <f t="shared" si="2"/>
        <v>-40106.43</v>
      </c>
      <c r="N23" s="8"/>
      <c r="O23" s="39"/>
      <c r="P23" s="36">
        <v>40106.43</v>
      </c>
      <c r="Q23" s="7">
        <f t="shared" si="3"/>
        <v>-40106.43</v>
      </c>
      <c r="R23" s="10"/>
      <c r="S23" s="39"/>
      <c r="T23" s="36">
        <v>40106.43</v>
      </c>
      <c r="U23" s="7">
        <f t="shared" si="4"/>
        <v>-40106.43</v>
      </c>
      <c r="V23" s="10"/>
      <c r="W23" s="39"/>
      <c r="X23" s="36">
        <v>40106.43</v>
      </c>
      <c r="Y23" s="7">
        <f t="shared" si="5"/>
        <v>-40106.43</v>
      </c>
      <c r="Z23" s="23"/>
      <c r="AA23" s="28">
        <f t="shared" si="6"/>
        <v>-240638.58</v>
      </c>
      <c r="AB23" s="22"/>
    </row>
    <row r="24" spans="1:28" ht="17.55" x14ac:dyDescent="0.35">
      <c r="E24" s="25"/>
      <c r="I24" s="25"/>
      <c r="M24" s="25"/>
      <c r="O24" s="9"/>
      <c r="P24" s="9"/>
      <c r="Q24" s="25"/>
      <c r="R24" s="9"/>
      <c r="S24" s="9"/>
      <c r="T24" s="9"/>
      <c r="U24" s="25"/>
      <c r="W24" s="9"/>
      <c r="X24" s="9"/>
      <c r="Y24" s="25"/>
      <c r="AA24" s="25"/>
      <c r="AB24" s="9"/>
    </row>
    <row r="25" spans="1:28" ht="17.55" x14ac:dyDescent="0.35">
      <c r="O25" s="9"/>
      <c r="P25" s="9"/>
      <c r="Q25" s="9"/>
      <c r="R25" s="9"/>
      <c r="S25" s="9"/>
      <c r="T25" s="9"/>
      <c r="U25" s="9"/>
      <c r="W25" s="9"/>
      <c r="X25" s="9"/>
      <c r="Y25" s="9"/>
    </row>
    <row r="26" spans="1:28" ht="17.55" x14ac:dyDescent="0.35">
      <c r="O26" s="9"/>
      <c r="P26" s="9"/>
      <c r="Q26" s="9"/>
      <c r="R26" s="9"/>
      <c r="S26" s="9"/>
      <c r="T26" s="9"/>
      <c r="U26" s="9"/>
      <c r="W26" s="9"/>
      <c r="X26" s="9"/>
      <c r="Y26" s="9"/>
    </row>
    <row r="27" spans="1:28" ht="17.55" x14ac:dyDescent="0.35">
      <c r="O27" s="9"/>
      <c r="P27" s="9"/>
      <c r="Q27" s="9"/>
      <c r="R27" s="9"/>
      <c r="S27" s="9"/>
      <c r="T27" s="9"/>
      <c r="U27" s="9"/>
      <c r="W27" s="9"/>
      <c r="X27" s="9"/>
      <c r="Y27" s="9"/>
    </row>
    <row r="28" spans="1:28" ht="17.55" x14ac:dyDescent="0.35">
      <c r="O28" s="9"/>
      <c r="P28" s="9"/>
      <c r="Q28" s="9"/>
      <c r="R28" s="9"/>
      <c r="S28" s="9"/>
      <c r="T28" s="9"/>
      <c r="U28" s="9"/>
      <c r="W28" s="9"/>
      <c r="X28" s="9"/>
      <c r="Y28" s="9"/>
    </row>
    <row r="29" spans="1:28" ht="17.55" x14ac:dyDescent="0.35">
      <c r="O29" s="9"/>
      <c r="P29" s="9"/>
      <c r="Q29" s="9"/>
      <c r="R29" s="9"/>
      <c r="S29" s="9"/>
      <c r="T29" s="9"/>
      <c r="U29" s="9"/>
      <c r="W29" s="9"/>
      <c r="X29" s="9"/>
      <c r="Y29" s="9"/>
    </row>
    <row r="30" spans="1:28" ht="18.2" thickBot="1" x14ac:dyDescent="0.4">
      <c r="O30" s="9"/>
      <c r="P30" s="9"/>
      <c r="Q30" s="9"/>
      <c r="R30" s="9"/>
      <c r="S30" s="9"/>
      <c r="T30" s="9"/>
      <c r="U30" s="9"/>
      <c r="W30" s="9"/>
      <c r="X30" s="9"/>
      <c r="Y30" s="9"/>
    </row>
    <row r="31" spans="1:28" ht="18.2" thickBot="1" x14ac:dyDescent="0.4">
      <c r="A31" s="13"/>
      <c r="B31" s="14"/>
      <c r="C31" s="14"/>
      <c r="D31" s="14"/>
      <c r="E31" s="14"/>
      <c r="F31" s="15"/>
      <c r="G31" s="14"/>
      <c r="H31" s="14"/>
      <c r="I31" s="14"/>
      <c r="O31" s="9"/>
      <c r="P31" s="9"/>
      <c r="Q31" s="9"/>
      <c r="R31" s="9"/>
      <c r="S31" s="9"/>
      <c r="T31" s="9"/>
      <c r="U31" s="9"/>
      <c r="W31" s="9"/>
      <c r="X31" s="9"/>
      <c r="Y31" s="9"/>
    </row>
  </sheetData>
  <mergeCells count="12">
    <mergeCell ref="A1:AA1"/>
    <mergeCell ref="A2:AA2"/>
    <mergeCell ref="A3:AA3"/>
    <mergeCell ref="A4:AA4"/>
    <mergeCell ref="O6:Q6"/>
    <mergeCell ref="AA6:AA7"/>
    <mergeCell ref="A6:A7"/>
    <mergeCell ref="C6:E6"/>
    <mergeCell ref="G6:I6"/>
    <mergeCell ref="K6:M6"/>
    <mergeCell ref="S6:U6"/>
    <mergeCell ref="W6:Y6"/>
  </mergeCells>
  <pageMargins left="0.511811024" right="0.511811024" top="0.78740157499999996" bottom="0.78740157499999996" header="0.31496062000000002" footer="0.31496062000000002"/>
  <pageSetup paperSize="9" scale="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55819</dc:creator>
  <cp:lastModifiedBy>wilmal</cp:lastModifiedBy>
  <cp:lastPrinted>2022-08-19T14:23:04Z</cp:lastPrinted>
  <dcterms:created xsi:type="dcterms:W3CDTF">2022-03-09T13:11:08Z</dcterms:created>
  <dcterms:modified xsi:type="dcterms:W3CDTF">2023-08-09T14:10:03Z</dcterms:modified>
</cp:coreProperties>
</file>