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80" windowHeight="10560" activeTab="0"/>
  </bookViews>
  <sheets>
    <sheet name="out" sheetId="1" r:id="rId1"/>
  </sheets>
  <definedNames>
    <definedName name="_xlnm._FilterDatabase" localSheetId="0" hidden="1">'out'!$A$9:$C$47</definedName>
  </definedNames>
  <calcPr fullCalcOnLoad="1"/>
</workbook>
</file>

<file path=xl/sharedStrings.xml><?xml version="1.0" encoding="utf-8"?>
<sst xmlns="http://schemas.openxmlformats.org/spreadsheetml/2006/main" count="467" uniqueCount="192">
  <si>
    <t>PODER JUDICIÁRIO</t>
  </si>
  <si>
    <t>JUSTIÇA DO TRABALHO</t>
  </si>
  <si>
    <t>TRIBUNAL REGIONAL DO TRABALHO DA 6ª REGIÃO</t>
  </si>
  <si>
    <t>SEÇÃO DE DIÁRIAS E PASSAGENS/SOF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</si>
  <si>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</si>
  <si>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</si>
  <si>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</si>
  <si>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</si>
  <si>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</si>
  <si>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</si>
  <si>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</si>
  <si>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</si>
  <si>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</si>
  <si>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</si>
  <si>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* VÍNCULO</t>
  </si>
  <si>
    <t>** QUANTIDADE DE DIÁRIAS</t>
  </si>
  <si>
    <t>I - Integral</t>
  </si>
  <si>
    <t>M - Meias diárias</t>
  </si>
  <si>
    <t>S</t>
  </si>
  <si>
    <t>ANALISTA JUDIC.</t>
  </si>
  <si>
    <t>RECIFE/PE</t>
  </si>
  <si>
    <t>6I + 1M + 1AD</t>
  </si>
  <si>
    <t>AÉREO</t>
  </si>
  <si>
    <t>TÉC. JUDIC./CJ</t>
  </si>
  <si>
    <t>DG</t>
  </si>
  <si>
    <t>OFICIAL</t>
  </si>
  <si>
    <t>TÉCNICO JUDIC.</t>
  </si>
  <si>
    <t>2I + 1M</t>
  </si>
  <si>
    <t>1M</t>
  </si>
  <si>
    <t>REQUISITADO</t>
  </si>
  <si>
    <t>JORGE ANDRÉ DANTAS LUNA</t>
  </si>
  <si>
    <t>ANTÔNIO HERMES DE SÁ RIBEIRO</t>
  </si>
  <si>
    <t>1I + 1M</t>
  </si>
  <si>
    <t>MARCO ANTÔNIO GOMES DOS SANTOS</t>
  </si>
  <si>
    <t>GERCINO FREIRE DE OLIVEIRA FILHO</t>
  </si>
  <si>
    <t>PAULO HENRIQUE DE MIRANDA SÁ JUNIOR</t>
  </si>
  <si>
    <t>CLÁUDIO NORBERTO DE MIRANDA</t>
  </si>
  <si>
    <t>2M</t>
  </si>
  <si>
    <t>RODRIGO SAMICO CARNEIRO</t>
  </si>
  <si>
    <t>J</t>
  </si>
  <si>
    <t>JUIZ SUBSTITUTO</t>
  </si>
  <si>
    <t>GCR</t>
  </si>
  <si>
    <t>BARREIROS/PE</t>
  </si>
  <si>
    <t>EXERCER FUNÇOES JURISDICIONAIS</t>
  </si>
  <si>
    <t>PARTICULAR</t>
  </si>
  <si>
    <t>CARUARU/PE</t>
  </si>
  <si>
    <t>JORGE ANTÔNIO DA SILVA</t>
  </si>
  <si>
    <t>DESEMBARGADOR</t>
  </si>
  <si>
    <t>J - JUIZ SUBSTITUTO E DESEMBARGADOR</t>
  </si>
  <si>
    <t>AD - Adicional de Deslocamento</t>
  </si>
  <si>
    <t>CARLOS EDUARDO GOMES PUGLIESI</t>
  </si>
  <si>
    <t>275/2021</t>
  </si>
  <si>
    <t>RIO DE JANEIRO/RJ</t>
  </si>
  <si>
    <t>20 A 22/10</t>
  </si>
  <si>
    <t>MARCUS VINÍCIUS CLAUDINO OLIVEIRA</t>
  </si>
  <si>
    <t>24/2021</t>
  </si>
  <si>
    <t>PETROLINA/PE</t>
  </si>
  <si>
    <t>05 A 08/10</t>
  </si>
  <si>
    <t>3I + 1M</t>
  </si>
  <si>
    <t>EDNO ANTÔNIO DA SILVA</t>
  </si>
  <si>
    <t>281/2021</t>
  </si>
  <si>
    <t>01/10</t>
  </si>
  <si>
    <t>CÍCERO JOSÉ DA SILVA</t>
  </si>
  <si>
    <t>282/2021</t>
  </si>
  <si>
    <t>IPOJUCA E CATENDE/PE</t>
  </si>
  <si>
    <t>04/10</t>
  </si>
  <si>
    <t>283/2021</t>
  </si>
  <si>
    <t>CARUARU, BELO JARDIM, PESQUEIRA, GARANHUNS, CATENDE, BARREIROS, PALMARES, RIBEIRÃO E ESCADA/PE</t>
  </si>
  <si>
    <t>286/2021</t>
  </si>
  <si>
    <t>287/2021</t>
  </si>
  <si>
    <t>CABO DE SANTO AGOSTINHO E BARREIROS/PE</t>
  </si>
  <si>
    <t>06/10</t>
  </si>
  <si>
    <t>288/2021</t>
  </si>
  <si>
    <t>SÃO LOURENÇO DA MATA, CARPINA E LIMOEIRO/PE</t>
  </si>
  <si>
    <t>05/10</t>
  </si>
  <si>
    <t>289/2021</t>
  </si>
  <si>
    <t>290/2021</t>
  </si>
  <si>
    <t>291/2021</t>
  </si>
  <si>
    <t xml:space="preserve">NAZARÉ DA MATA E TIMBAÚBA, ESCADA E PALMARES/PE </t>
  </si>
  <si>
    <t>08 E 11/10</t>
  </si>
  <si>
    <t>292/2021</t>
  </si>
  <si>
    <t>NAZARÉ DA MATA E TIMBAÚBA, ESCADA E PALMARES/PE</t>
  </si>
  <si>
    <t>293/2021</t>
  </si>
  <si>
    <t>RIBEIRÃO/PE</t>
  </si>
  <si>
    <t>05 A 06/10</t>
  </si>
  <si>
    <t>1I +1M</t>
  </si>
  <si>
    <t>VALDIR GOMES DA SILVA</t>
  </si>
  <si>
    <t>294/2021</t>
  </si>
  <si>
    <t>295/2021</t>
  </si>
  <si>
    <t>07 A 08/10</t>
  </si>
  <si>
    <t>SOLUCIONAR PROB. EM TUBO DE ESCOAMENTO DE ÁGUAS PLUVIAIS / PINTAR O TETO E AS PAREDES DO QUARTO FUNCIONAL DA 3ª VT DA REF. CIDADE</t>
  </si>
  <si>
    <t>296/2021</t>
  </si>
  <si>
    <t>297/2021</t>
  </si>
  <si>
    <t>298/2021</t>
  </si>
  <si>
    <t>299/2021</t>
  </si>
  <si>
    <t>13/10</t>
  </si>
  <si>
    <t>300/2021</t>
  </si>
  <si>
    <t>CONDUZIR O SERVIDOR CÍCERO JOSÉ DA SILVA, LOTADO NA CSI, DESIGNADO PARA VISTORIAR O SERVIÇO DE INSTALAÇÃO DA VIGILÂNCIA ELETRÔNICA NAS UNIDADES TRABALHISTAS DA REFERIDA CIDADE</t>
  </si>
  <si>
    <t>025/2021</t>
  </si>
  <si>
    <t>18 A 21/10, 25 A 28/10, 03 A 05/11, 08 A 11/11 E 16 A 19/11</t>
  </si>
  <si>
    <t>14M + 5M</t>
  </si>
  <si>
    <t>ALCIDES SOARES ROMA</t>
  </si>
  <si>
    <t>303/2021</t>
  </si>
  <si>
    <t>RIBEIRÃO, PALMARES E BARREIROS/PE</t>
  </si>
  <si>
    <t>18 A 19/10</t>
  </si>
  <si>
    <t>VISTORIAR, JUNTAMENTE C/O REPRESENTANTE DA EMPRESA ESPECIALIZADA CONTRATADA, AS UNID. TRAB. DAS CIDADES ACIMA REFERIDAS, A FIM DE VERIFICAR ACERTOS E DETALHES DE OBRAS DE MANUT. QUE SERÃO REALIZADAS</t>
  </si>
  <si>
    <t>305/2021</t>
  </si>
  <si>
    <t>HENRIQUE JOSÉ LINS DA COSTA</t>
  </si>
  <si>
    <t>306/2021</t>
  </si>
  <si>
    <t>CARPINA E LIMOEIRO/PE</t>
  </si>
  <si>
    <t>20/10</t>
  </si>
  <si>
    <t>ALEXSANDRO DE OLIVEIRA VALÉRIO</t>
  </si>
  <si>
    <t>26/2021</t>
  </si>
  <si>
    <t>26 A 29/10</t>
  </si>
  <si>
    <t>3M +1M + 1AD</t>
  </si>
  <si>
    <t>307/2021</t>
  </si>
  <si>
    <t>ACOMPANHAR AS INSTAL. DOS CANTEIROS DE OBRAS E REVISÃO DO CRONOGRAMA PREVIAMENTE AUTORIZADO, BEM COMO PARA MANTER CONTATO COM OS GESTORES DAS RESPECTIVAS UNID. JUDIC. QUANTO À FACILITAÇÃO DO ACESSO DOS PROFISSIONAIS TERCEIRIZADOS</t>
  </si>
  <si>
    <t>309/2021</t>
  </si>
  <si>
    <t>PRIMAVERA/PE</t>
  </si>
  <si>
    <t>25/10</t>
  </si>
  <si>
    <t>OBTER A DOCUMENTAÇÃO NECESSÁRIA PARA INSTRUIR O PROCESSO DE REEMBOLSO DE SERVIDORES REQUISITADOS, DIANTE DAS TENTATIVAS FRUSTRADAS DE CONTATOS POR TELEFONE E E-MAIL</t>
  </si>
  <si>
    <t>DURVAL SOARES DA SILVA JÚNIOR</t>
  </si>
  <si>
    <t>310/2021</t>
  </si>
  <si>
    <t>SERRA TALHADA/PE</t>
  </si>
  <si>
    <t>26 A 27/10</t>
  </si>
  <si>
    <t>ACOMPANHAR, JUNTAMENTE COM A EMPRESA ESPECIALIZADA CONTRATADA, O REPARO E TESTES DO SIST. DE GERAÇÃO DE ENERGIA SOLAR FOTOVOLTAICA DA VT DA REF. CIDADE</t>
  </si>
  <si>
    <t>PAULO VICTOR GUERRA MACHADO</t>
  </si>
  <si>
    <t>311/2021</t>
  </si>
  <si>
    <t>312/2021</t>
  </si>
  <si>
    <t>CONDUZIR SERVIDOR LOTADO NA SGEP, DESIGNADO P/OBTER A DOC. NECESSÁRIA P/INSTRUIR O PROC. DE REEMB. DE SERV. REQUISITADOS, DIANTE DAS TENTATIVAS FRUSTRADAS DE CONTATOS POR TELEFONE E E-MAIL</t>
  </si>
  <si>
    <t>FABIANO RICARDO DE OLIVEIRA BELLESIA</t>
  </si>
  <si>
    <t>C</t>
  </si>
  <si>
    <t>301/2021</t>
  </si>
  <si>
    <t>CAMPO GRANDE/MS</t>
  </si>
  <si>
    <t>MINISTRAR O CURSO SISTEMA DE CONTROLE DE MATERIAL E PATRIMÔNIO – SCMP, NA SEDE DA ESCOLA JUDICIAL DO TRT6</t>
  </si>
  <si>
    <t>313/2021</t>
  </si>
  <si>
    <t>CONDUZIR SERVIDORES DESIG. P/ACOMPANHAR, JUNTAMENTE COM A EMPRESA ESPECIALIZADA CONTRATADA, O REPARO E TESTES DO SIST. DE GERAÇÃO DE ENERGIA SOLAR FOTOVOLTAICA DA VT DA REF. CIDADE</t>
  </si>
  <si>
    <t>INALDO ANTÔNIO DE OLIVEIRA</t>
  </si>
  <si>
    <t>315/2021</t>
  </si>
  <si>
    <t>PALMARES, PETROLINA, FLORESTA E GARANHUNS/PE</t>
  </si>
  <si>
    <t>AVERIGUAR O MAU ODOR NA ÁGUA EM RESERVAT. NA 1ª VT DE PALMARES, RESOLVER PROB. RELAC. C/O TRANSBORD. EM UMA DAS CXS DA REDE DE ESGOTO SANIT. DA 2ª VT DE PETROLINA E AJUDAR SERV. A REMOVER AS GRADES DE PROTEÇÃO DO ANTIGO TERMO DE FLORESTA P/TRANSP. E INSTALAÇÃO NA VT DE GARANHUNS</t>
  </si>
  <si>
    <t>316/2021</t>
  </si>
  <si>
    <t>FLORESTA E GARANHUNS/PE</t>
  </si>
  <si>
    <t>REMOVER AS GRADES DE PROTEÇÃO DO ANTIGO TERMO JUDIC. DE FLORESTA E TRANSPORTÁ-LAS P/INSTALAR NA VT DE GARANHUNS</t>
  </si>
  <si>
    <t>317/2021</t>
  </si>
  <si>
    <t>COND. SERV. LOTADO NA CEMA, DESIG. P/REMOVER AS GRADES DE PROTEÇÃO DO ANTIGO TERMO JUDIC. DE FLORESTA E TRANSPORTÁ-LAS P/INSTALAR NA VT DE GARANHUNS, BEM COMO BUSCAR SERV. TB DESIG. P/REALIZ. DE TAREFAS NAS UNID. TRAB. DE FLORESTA E GARANHUNS</t>
  </si>
  <si>
    <t>318/2021</t>
  </si>
  <si>
    <t>PALMARES, PETROLINA E FLORESTA/PE</t>
  </si>
  <si>
    <t>26 A 28/10</t>
  </si>
  <si>
    <t>CONDUZIR SERV. LOTADOS NA CEMA, DESIGNADOS P/REALIZAR TAREFAS NAS UNIDADES TRABALHISTAS DAS REFERIDAS CIDADES</t>
  </si>
  <si>
    <t>DESPESAS COM DIÁRIAS E PASSAGENS - OUTUBRO/2021</t>
  </si>
  <si>
    <t>Recife,  03 de novembro de 2021.</t>
  </si>
  <si>
    <t>S - SERVIDOR (TÉC. JUDIC./CJ, TÉCNICO JUDIC. E REQUISITADO)</t>
  </si>
  <si>
    <t>C - COLABORADOR (ANALISTA JUDICIÁRIO)</t>
  </si>
  <si>
    <t>No mês de outubro/2021 não houve aquisições de passagens aéreas internacionais pelo TRT6.</t>
  </si>
  <si>
    <t>TOTAL - OUT/2021</t>
  </si>
  <si>
    <t>CONDUZIR SERVIDORES LOTADOS NA CEMA, DESIGNADOS P/ REALIZAÇÃO DE SERVIÇOS HIDRÁULICOS NO FÓRUM TRAB. DE CARUARU E DE PINTURA NA 3ª VT DA REF. CIDADE</t>
  </si>
  <si>
    <t>OBTER A DOCUMENTAÇÃO NECESSÁRIA PARA INSTRUIR O PROCESSO DE REEMBOLSO DE SERVIDORES REQUISITADOS, JUNTO ÀS PREFEITURAS DOS REFERIDOS MUNICÍPIOS</t>
  </si>
  <si>
    <t>CONDUZIR SERVIDOR LOTADO NA CEMA, DESIGNADO P/VISTORIAR, JUNTAMENTE C/O REPRESENTANTE DA EMPRESA ESPECIALIZADA CONTRATADA, AS UNID. TRAB., A FIM DE VERIFICAR ACERTOS E DETALHES DE OBRAS DE MANUT. QUE SERÃO REALIZADAS</t>
  </si>
  <si>
    <t>PARTICIPAR DA 67ª ASSEMBLÉIA EXTRAORDINÁRIA E REUNIÃO DE TRABALHO DO CONEMATRA</t>
  </si>
  <si>
    <t>REVISAR AS INSTALAÇÕES HIDRÁULICAS DA VARA TRABALHISTA, BEM COMO PROVIDENCIAR A SUBSTITUIÇÃO DE UMA VÁLVULA HYDRA</t>
  </si>
  <si>
    <t>CONDUZIR SERVIDOR LOTADO NA CEMA, DESIGNADO PARA REVISAR AS INSTALAÇÕES HIDRÁULICAS DA VARA TRABALHISTA, BEM COMO PROVIDENCIAR A SUBSTITUIÇÃO DE UMA VÁLVULA HYDRA</t>
  </si>
  <si>
    <t>FISCALIZAR O SERVIÇO DE IMPLANTAÇÃO DA VIGILÂNCIA ELETRÔNICA NAS UNIDADES TRABALHISTAS DAS REF. CIDADES</t>
  </si>
  <si>
    <t>CONDUZIR SERVIDOR LOTADO NA CSI, DESIGNADO PARA FISCALIZAR O SERVIÇO DE IMPLANTAÇÃO DA VIGILÂNCIA ELETRÔNICA NAS UNID.TRAB. DAS REF. CIDADES</t>
  </si>
  <si>
    <t>ACOMPANHAR OS SERVIÇOS DE DESINSETIZAÇÃO, DESRATIZAÇÃO E DESCUPINAÇÃO NAS UNID. TRAB. DAS REF. CIDADES</t>
  </si>
  <si>
    <t xml:space="preserve">CONDUZIR SERVIDOR LOTADO NA CEMA, DESIGNADO PARA ACOMPANHAR OS SERVIÇOS DE  DESINSETIZAÇÃO, DESRATIZAÇÃO E DESCUPINAÇÃO NAS UNID.TRAB. DAS REF. CIDADES </t>
  </si>
  <si>
    <t>VISTORIAR O SERVIÇO DE IMPLANTAÇÃO DA VIGILÂNCIA ELETRÔNICA NAS UNID. TRAB. DAS REF. CIDADES</t>
  </si>
  <si>
    <t>CONDUZIR SERVIDOR LOTADO NA CSI, DESIGNADO PARA VISTORIAR O SERVIÇO DE IMPLANTAÇÃO DA VIGILÂNCIA ELETRÔNICA NAS UNID. TRAB. DAS REF. CIDADES</t>
  </si>
  <si>
    <t>CONDUZIR SERVIDOR LOTADO NO NÚCLEO DE CONTRATOS DA CSI, DESIGNADO PARA VISTORIAR O SERVIÇO DE IMPLANTAÇÃO DA VIGILÂNCIA ELETRÔNICA NAS UNID. TRAB. DAS REF. CIDADES</t>
  </si>
  <si>
    <t>SOLUCIONAR PROBLEMA RELACIONADO COM A REDE SANITÁRIA DO IMÓVEL QUE ABRIGA A 2ª VT DA REF. CIDADE</t>
  </si>
  <si>
    <t>CONDUZIR SERVIDORES LOTADOS NA CEMA, DESIGNADOS P/  SOLUCIONAR PROBLEMA RELACIONADO COM A REDE SANITÁRIA DO IMÓVEL QUE ABRIGA A 2ª VT DA REF. CIDADE</t>
  </si>
  <si>
    <t>VISTORIAR O SERVIÇO DE INSTALAÇÃO DA VIGILÂNCIA ELETRÔNICA NAS UNID. TRAB. DA REF. CIDADE</t>
  </si>
  <si>
    <t>GP</t>
  </si>
  <si>
    <t>130/2021</t>
  </si>
  <si>
    <t>FERNANDO DE NORONHA/PE</t>
  </si>
  <si>
    <t xml:space="preserve">30/09 A 09/10 </t>
  </si>
  <si>
    <t>REALIZAÇÃO DAS AUDIÊNCIAS DA REFERIDA LOCALIDADE, SOB A RESPONSABILIDADE DA 3ª VARA DO TRABALHO DO RECIFE.</t>
  </si>
  <si>
    <t>MARTIM GUIMARÃES BATISTA FILHO*</t>
  </si>
  <si>
    <t>DEVOLUÇÕES DE VALORES DE DIÁRIAS</t>
  </si>
  <si>
    <t xml:space="preserve">DIÁRIAS PAGAS EM SET E DEVOLUÇÃO PARCIAL (30/09 A 02/10) EM OUT </t>
  </si>
  <si>
    <t>19 A 20/10</t>
  </si>
  <si>
    <t>SUB-TOTAL - OUT/2021</t>
  </si>
  <si>
    <t xml:space="preserve"> DG  DG</t>
  </si>
  <si>
    <t xml:space="preserve"> 284/2021 302/2021</t>
  </si>
  <si>
    <t xml:space="preserve"> 285/2021 304/2021</t>
  </si>
  <si>
    <t>04 A 06/10    -   ALTERADA P/18 A 20/10</t>
  </si>
  <si>
    <t xml:space="preserve">    (B)      DEVOLUÇÕES</t>
  </si>
  <si>
    <t xml:space="preserve">  (C=A-B)    VALOR DAS DIÁRIAS</t>
  </si>
  <si>
    <t xml:space="preserve">        (D)      VALOR DAS PASSAGENS</t>
  </si>
  <si>
    <t xml:space="preserve">    (E=C+D)       VALOR TOTAL DA VIAGEM</t>
  </si>
  <si>
    <t xml:space="preserve">            (A)             PAG. INICIAL</t>
  </si>
  <si>
    <t>07 a 13/11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</si>
</sst>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3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179" fontId="23" fillId="6" borderId="12" xfId="60" applyFont="1" applyFill="1" applyBorder="1" applyAlignment="1" applyProtection="1">
      <alignment horizontal="center" vertical="center" wrapText="1"/>
      <protection/>
    </xf>
    <xf numFmtId="0" fontId="23" fillId="6" borderId="1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7" fillId="17" borderId="14" xfId="0" applyFont="1" applyFill="1" applyBorder="1" applyAlignment="1">
      <alignment horizontal="center" vertical="center" wrapText="1"/>
    </xf>
    <xf numFmtId="0" fontId="27" fillId="17" borderId="15" xfId="0" applyFont="1" applyFill="1" applyBorder="1" applyAlignment="1">
      <alignment horizontal="center" vertical="center" wrapText="1"/>
    </xf>
    <xf numFmtId="49" fontId="27" fillId="17" borderId="16" xfId="0" applyNumberFormat="1" applyFont="1" applyFill="1" applyBorder="1" applyAlignment="1">
      <alignment horizontal="center" vertical="center" wrapText="1"/>
    </xf>
    <xf numFmtId="49" fontId="27" fillId="17" borderId="17" xfId="0" applyNumberFormat="1" applyFont="1" applyFill="1" applyBorder="1" applyAlignment="1">
      <alignment horizontal="center" vertical="center" wrapText="1"/>
    </xf>
    <xf numFmtId="49" fontId="27" fillId="17" borderId="15" xfId="0" applyNumberFormat="1" applyFont="1" applyFill="1" applyBorder="1" applyAlignment="1">
      <alignment horizontal="center" vertical="center" wrapText="1"/>
    </xf>
    <xf numFmtId="0" fontId="27" fillId="17" borderId="18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49" fontId="27" fillId="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179" fontId="26" fillId="0" borderId="12" xfId="60" applyFont="1" applyFill="1" applyBorder="1" applyAlignment="1">
      <alignment horizontal="center" vertical="center" wrapText="1"/>
    </xf>
    <xf numFmtId="179" fontId="26" fillId="0" borderId="12" xfId="60" applyFont="1" applyFill="1" applyBorder="1" applyAlignment="1" applyProtection="1">
      <alignment vertical="center" wrapText="1"/>
      <protection/>
    </xf>
    <xf numFmtId="179" fontId="26" fillId="0" borderId="12" xfId="60" applyFont="1" applyFill="1" applyBorder="1" applyAlignment="1" applyProtection="1">
      <alignment horizontal="center" vertical="center"/>
      <protection/>
    </xf>
    <xf numFmtId="4" fontId="26" fillId="0" borderId="12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16" fontId="2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/>
    </xf>
    <xf numFmtId="0" fontId="27" fillId="18" borderId="10" xfId="0" applyFont="1" applyFill="1" applyBorder="1" applyAlignment="1">
      <alignment/>
    </xf>
    <xf numFmtId="0" fontId="27" fillId="18" borderId="11" xfId="0" applyFont="1" applyFill="1" applyBorder="1" applyAlignment="1">
      <alignment/>
    </xf>
    <xf numFmtId="179" fontId="27" fillId="18" borderId="12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12" xfId="0" applyFont="1" applyBorder="1" applyAlignment="1">
      <alignment horizontal="justify" vertical="center" wrapText="1"/>
    </xf>
    <xf numFmtId="179" fontId="26" fillId="0" borderId="12" xfId="60" applyFont="1" applyFill="1" applyBorder="1" applyAlignment="1" applyProtection="1">
      <alignment horizontal="center" vertical="center" wrapText="1"/>
      <protection/>
    </xf>
    <xf numFmtId="4" fontId="26" fillId="0" borderId="12" xfId="60" applyNumberFormat="1" applyFont="1" applyFill="1" applyBorder="1" applyAlignment="1" applyProtection="1">
      <alignment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7</xdr:row>
      <xdr:rowOff>0</xdr:rowOff>
    </xdr:from>
    <xdr:to>
      <xdr:col>8</xdr:col>
      <xdr:colOff>514350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0782300" y="11334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647700</xdr:colOff>
      <xdr:row>0</xdr:row>
      <xdr:rowOff>0</xdr:rowOff>
    </xdr:from>
    <xdr:to>
      <xdr:col>7</xdr:col>
      <xdr:colOff>952500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744075" y="0"/>
          <a:ext cx="304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49">
      <selection activeCell="A68" sqref="A68"/>
    </sheetView>
  </sheetViews>
  <sheetFormatPr defaultColWidth="9.140625" defaultRowHeight="12.75"/>
  <cols>
    <col min="1" max="1" width="34.421875" style="1" customWidth="1"/>
    <col min="2" max="2" width="14.28125" style="2" bestFit="1" customWidth="1"/>
    <col min="3" max="3" width="17.7109375" style="2" bestFit="1" customWidth="1"/>
    <col min="4" max="4" width="4.421875" style="2" bestFit="1" customWidth="1"/>
    <col min="5" max="5" width="9.00390625" style="3" customWidth="1"/>
    <col min="6" max="6" width="11.7109375" style="9" bestFit="1" customWidth="1"/>
    <col min="7" max="7" width="44.8515625" style="1" customWidth="1"/>
    <col min="8" max="8" width="22.00390625" style="1" customWidth="1"/>
    <col min="9" max="9" width="41.8515625" style="20" customWidth="1"/>
    <col min="10" max="10" width="16.7109375" style="1" customWidth="1"/>
    <col min="11" max="11" width="17.8515625" style="5" bestFit="1" customWidth="1"/>
    <col min="12" max="12" width="13.421875" style="7" bestFit="1" customWidth="1"/>
    <col min="13" max="13" width="14.00390625" style="5" bestFit="1" customWidth="1"/>
    <col min="14" max="14" width="12.421875" style="7" bestFit="1" customWidth="1"/>
    <col min="15" max="15" width="13.00390625" style="16" bestFit="1" customWidth="1"/>
    <col min="16" max="16" width="14.8515625" style="6" bestFit="1" customWidth="1"/>
    <col min="17" max="17" width="21.7109375" style="2" customWidth="1"/>
    <col min="18" max="16384" width="9.140625" style="2" customWidth="1"/>
  </cols>
  <sheetData>
    <row r="1" spans="5:16" ht="12.75">
      <c r="E1" s="2"/>
      <c r="F1" s="3"/>
      <c r="G1" s="4"/>
      <c r="L1" s="6"/>
      <c r="M1" s="15"/>
      <c r="N1" s="6"/>
      <c r="O1" s="15"/>
      <c r="P1" s="8"/>
    </row>
    <row r="2" spans="5:16" ht="12.75">
      <c r="E2" s="2"/>
      <c r="F2" s="3"/>
      <c r="G2" s="4"/>
      <c r="L2" s="6"/>
      <c r="M2" s="15"/>
      <c r="N2" s="6"/>
      <c r="O2" s="15"/>
      <c r="P2" s="8"/>
    </row>
    <row r="3" spans="1:16" ht="12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2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2.7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7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5:16" ht="12.75">
      <c r="E7" s="2"/>
      <c r="F7" s="3"/>
      <c r="G7" s="4"/>
      <c r="L7" s="6"/>
      <c r="M7" s="15"/>
      <c r="N7" s="6"/>
      <c r="O7" s="15"/>
      <c r="P7" s="8"/>
    </row>
    <row r="8" spans="1:16" ht="12.75">
      <c r="A8" s="35" t="s">
        <v>150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s="23" customFormat="1" ht="51" customHeight="1">
      <c r="A9" s="36" t="s">
        <v>4</v>
      </c>
      <c r="B9" s="37" t="s">
        <v>5</v>
      </c>
      <c r="C9" s="37" t="s">
        <v>6</v>
      </c>
      <c r="D9" s="38" t="s">
        <v>7</v>
      </c>
      <c r="E9" s="39"/>
      <c r="F9" s="40" t="s">
        <v>8</v>
      </c>
      <c r="G9" s="40" t="s">
        <v>9</v>
      </c>
      <c r="H9" s="37" t="s">
        <v>10</v>
      </c>
      <c r="I9" s="37" t="s">
        <v>11</v>
      </c>
      <c r="J9" s="37" t="s">
        <v>12</v>
      </c>
      <c r="K9" s="41" t="s">
        <v>13</v>
      </c>
      <c r="L9" s="42" t="s">
        <v>190</v>
      </c>
      <c r="M9" s="42" t="s">
        <v>186</v>
      </c>
      <c r="N9" s="43" t="s">
        <v>187</v>
      </c>
      <c r="O9" s="42" t="s">
        <v>188</v>
      </c>
      <c r="P9" s="42" t="s">
        <v>189</v>
      </c>
    </row>
    <row r="10" spans="1:16" s="55" customFormat="1" ht="36">
      <c r="A10" s="21" t="s">
        <v>50</v>
      </c>
      <c r="B10" s="44" t="s">
        <v>39</v>
      </c>
      <c r="C10" s="45" t="s">
        <v>47</v>
      </c>
      <c r="D10" s="46" t="s">
        <v>24</v>
      </c>
      <c r="E10" s="47" t="s">
        <v>51</v>
      </c>
      <c r="F10" s="48" t="s">
        <v>20</v>
      </c>
      <c r="G10" s="21" t="s">
        <v>52</v>
      </c>
      <c r="H10" s="49" t="s">
        <v>53</v>
      </c>
      <c r="I10" s="69" t="s">
        <v>159</v>
      </c>
      <c r="J10" s="50" t="s">
        <v>27</v>
      </c>
      <c r="K10" s="50" t="s">
        <v>22</v>
      </c>
      <c r="L10" s="51">
        <v>1750</v>
      </c>
      <c r="M10" s="52">
        <v>0</v>
      </c>
      <c r="N10" s="53">
        <f aca="true" t="shared" si="0" ref="N10:N47">L10-M10</f>
        <v>1750</v>
      </c>
      <c r="O10" s="54">
        <f>1226.99-75</f>
        <v>1151.99</v>
      </c>
      <c r="P10" s="53">
        <f aca="true" t="shared" si="1" ref="P10:P47">N10+O10</f>
        <v>2901.99</v>
      </c>
    </row>
    <row r="11" spans="1:16" s="55" customFormat="1" ht="24">
      <c r="A11" s="21" t="s">
        <v>54</v>
      </c>
      <c r="B11" s="44" t="s">
        <v>39</v>
      </c>
      <c r="C11" s="45" t="s">
        <v>40</v>
      </c>
      <c r="D11" s="46" t="s">
        <v>41</v>
      </c>
      <c r="E11" s="47" t="s">
        <v>55</v>
      </c>
      <c r="F11" s="48" t="s">
        <v>20</v>
      </c>
      <c r="G11" s="21" t="s">
        <v>56</v>
      </c>
      <c r="H11" s="49" t="s">
        <v>57</v>
      </c>
      <c r="I11" s="22" t="s">
        <v>43</v>
      </c>
      <c r="J11" s="50" t="s">
        <v>58</v>
      </c>
      <c r="K11" s="50" t="s">
        <v>44</v>
      </c>
      <c r="L11" s="51">
        <v>1170.48</v>
      </c>
      <c r="M11" s="52">
        <v>0</v>
      </c>
      <c r="N11" s="53">
        <f t="shared" si="0"/>
        <v>1170.48</v>
      </c>
      <c r="O11" s="52">
        <v>0</v>
      </c>
      <c r="P11" s="53">
        <f t="shared" si="1"/>
        <v>1170.48</v>
      </c>
    </row>
    <row r="12" spans="1:16" s="55" customFormat="1" ht="51" customHeight="1">
      <c r="A12" s="21" t="s">
        <v>59</v>
      </c>
      <c r="B12" s="44" t="s">
        <v>18</v>
      </c>
      <c r="C12" s="45" t="s">
        <v>29</v>
      </c>
      <c r="D12" s="46" t="s">
        <v>24</v>
      </c>
      <c r="E12" s="47" t="s">
        <v>60</v>
      </c>
      <c r="F12" s="48" t="s">
        <v>20</v>
      </c>
      <c r="G12" s="21" t="s">
        <v>42</v>
      </c>
      <c r="H12" s="49" t="s">
        <v>61</v>
      </c>
      <c r="I12" s="22" t="s">
        <v>160</v>
      </c>
      <c r="J12" s="50" t="s">
        <v>28</v>
      </c>
      <c r="K12" s="50" t="s">
        <v>25</v>
      </c>
      <c r="L12" s="51">
        <v>142</v>
      </c>
      <c r="M12" s="52">
        <v>0</v>
      </c>
      <c r="N12" s="53">
        <f t="shared" si="0"/>
        <v>142</v>
      </c>
      <c r="O12" s="52">
        <v>0</v>
      </c>
      <c r="P12" s="53">
        <f t="shared" si="1"/>
        <v>142</v>
      </c>
    </row>
    <row r="13" spans="1:16" s="55" customFormat="1" ht="42" customHeight="1">
      <c r="A13" s="21" t="s">
        <v>62</v>
      </c>
      <c r="B13" s="44" t="s">
        <v>18</v>
      </c>
      <c r="C13" s="45" t="s">
        <v>26</v>
      </c>
      <c r="D13" s="46" t="s">
        <v>24</v>
      </c>
      <c r="E13" s="47" t="s">
        <v>63</v>
      </c>
      <c r="F13" s="48" t="s">
        <v>20</v>
      </c>
      <c r="G13" s="21" t="s">
        <v>64</v>
      </c>
      <c r="H13" s="49" t="s">
        <v>65</v>
      </c>
      <c r="I13" s="22" t="s">
        <v>162</v>
      </c>
      <c r="J13" s="50" t="s">
        <v>28</v>
      </c>
      <c r="K13" s="50" t="s">
        <v>25</v>
      </c>
      <c r="L13" s="51">
        <v>142</v>
      </c>
      <c r="M13" s="52">
        <v>0</v>
      </c>
      <c r="N13" s="53">
        <f t="shared" si="0"/>
        <v>142</v>
      </c>
      <c r="O13" s="52">
        <v>0</v>
      </c>
      <c r="P13" s="53">
        <f t="shared" si="1"/>
        <v>142</v>
      </c>
    </row>
    <row r="14" spans="1:16" s="55" customFormat="1" ht="57" customHeight="1">
      <c r="A14" s="21" t="s">
        <v>33</v>
      </c>
      <c r="B14" s="44" t="s">
        <v>18</v>
      </c>
      <c r="C14" s="45" t="s">
        <v>26</v>
      </c>
      <c r="D14" s="46" t="s">
        <v>24</v>
      </c>
      <c r="E14" s="47" t="s">
        <v>66</v>
      </c>
      <c r="F14" s="48" t="s">
        <v>20</v>
      </c>
      <c r="G14" s="21" t="s">
        <v>64</v>
      </c>
      <c r="H14" s="49" t="s">
        <v>65</v>
      </c>
      <c r="I14" s="22" t="s">
        <v>163</v>
      </c>
      <c r="J14" s="50" t="s">
        <v>28</v>
      </c>
      <c r="K14" s="50" t="s">
        <v>25</v>
      </c>
      <c r="L14" s="51">
        <v>142</v>
      </c>
      <c r="M14" s="52">
        <v>0</v>
      </c>
      <c r="N14" s="53">
        <f t="shared" si="0"/>
        <v>142</v>
      </c>
      <c r="O14" s="52">
        <v>0</v>
      </c>
      <c r="P14" s="53">
        <f t="shared" si="1"/>
        <v>142</v>
      </c>
    </row>
    <row r="15" spans="1:16" s="55" customFormat="1" ht="54" customHeight="1">
      <c r="A15" s="21" t="s">
        <v>35</v>
      </c>
      <c r="B15" s="44" t="s">
        <v>18</v>
      </c>
      <c r="C15" s="45" t="s">
        <v>26</v>
      </c>
      <c r="D15" s="46" t="s">
        <v>182</v>
      </c>
      <c r="E15" s="47" t="s">
        <v>183</v>
      </c>
      <c r="F15" s="48" t="s">
        <v>20</v>
      </c>
      <c r="G15" s="21" t="s">
        <v>67</v>
      </c>
      <c r="H15" s="49" t="s">
        <v>185</v>
      </c>
      <c r="I15" s="22" t="s">
        <v>164</v>
      </c>
      <c r="J15" s="50" t="s">
        <v>27</v>
      </c>
      <c r="K15" s="50" t="s">
        <v>25</v>
      </c>
      <c r="L15" s="51">
        <v>792.74</v>
      </c>
      <c r="M15" s="52">
        <v>0</v>
      </c>
      <c r="N15" s="53">
        <f t="shared" si="0"/>
        <v>792.74</v>
      </c>
      <c r="O15" s="52">
        <v>0</v>
      </c>
      <c r="P15" s="53">
        <f t="shared" si="1"/>
        <v>792.74</v>
      </c>
    </row>
    <row r="16" spans="1:16" s="55" customFormat="1" ht="72.75" customHeight="1">
      <c r="A16" s="21" t="s">
        <v>36</v>
      </c>
      <c r="B16" s="44" t="s">
        <v>18</v>
      </c>
      <c r="C16" s="45" t="s">
        <v>26</v>
      </c>
      <c r="D16" s="46" t="s">
        <v>182</v>
      </c>
      <c r="E16" s="47" t="s">
        <v>184</v>
      </c>
      <c r="F16" s="48" t="s">
        <v>20</v>
      </c>
      <c r="G16" s="21" t="s">
        <v>67</v>
      </c>
      <c r="H16" s="49" t="s">
        <v>185</v>
      </c>
      <c r="I16" s="22" t="s">
        <v>165</v>
      </c>
      <c r="J16" s="50" t="s">
        <v>27</v>
      </c>
      <c r="K16" s="50" t="s">
        <v>25</v>
      </c>
      <c r="L16" s="51">
        <v>792.74</v>
      </c>
      <c r="M16" s="52">
        <v>0</v>
      </c>
      <c r="N16" s="53">
        <f t="shared" si="0"/>
        <v>792.74</v>
      </c>
      <c r="O16" s="52">
        <v>0</v>
      </c>
      <c r="P16" s="53">
        <f t="shared" si="1"/>
        <v>792.74</v>
      </c>
    </row>
    <row r="17" spans="1:16" s="55" customFormat="1" ht="66.75" customHeight="1">
      <c r="A17" s="21" t="s">
        <v>30</v>
      </c>
      <c r="B17" s="44" t="s">
        <v>18</v>
      </c>
      <c r="C17" s="45" t="s">
        <v>26</v>
      </c>
      <c r="D17" s="56" t="s">
        <v>24</v>
      </c>
      <c r="E17" s="57" t="s">
        <v>68</v>
      </c>
      <c r="F17" s="48" t="s">
        <v>20</v>
      </c>
      <c r="G17" s="21" t="s">
        <v>42</v>
      </c>
      <c r="H17" s="49" t="s">
        <v>61</v>
      </c>
      <c r="I17" s="22" t="s">
        <v>161</v>
      </c>
      <c r="J17" s="50" t="s">
        <v>28</v>
      </c>
      <c r="K17" s="50" t="s">
        <v>25</v>
      </c>
      <c r="L17" s="51">
        <v>142</v>
      </c>
      <c r="M17" s="52">
        <v>0</v>
      </c>
      <c r="N17" s="53">
        <f t="shared" si="0"/>
        <v>142</v>
      </c>
      <c r="O17" s="52">
        <v>0</v>
      </c>
      <c r="P17" s="53">
        <f t="shared" si="1"/>
        <v>142</v>
      </c>
    </row>
    <row r="18" spans="1:16" s="55" customFormat="1" ht="42.75" customHeight="1">
      <c r="A18" s="21" t="s">
        <v>62</v>
      </c>
      <c r="B18" s="44" t="s">
        <v>18</v>
      </c>
      <c r="C18" s="45" t="s">
        <v>26</v>
      </c>
      <c r="D18" s="46" t="s">
        <v>24</v>
      </c>
      <c r="E18" s="47" t="s">
        <v>69</v>
      </c>
      <c r="F18" s="48" t="s">
        <v>20</v>
      </c>
      <c r="G18" s="21" t="s">
        <v>70</v>
      </c>
      <c r="H18" s="49" t="s">
        <v>71</v>
      </c>
      <c r="I18" s="22" t="s">
        <v>166</v>
      </c>
      <c r="J18" s="50" t="s">
        <v>28</v>
      </c>
      <c r="K18" s="50" t="s">
        <v>25</v>
      </c>
      <c r="L18" s="51">
        <v>142</v>
      </c>
      <c r="M18" s="52">
        <v>0</v>
      </c>
      <c r="N18" s="53">
        <f t="shared" si="0"/>
        <v>142</v>
      </c>
      <c r="O18" s="52">
        <v>0</v>
      </c>
      <c r="P18" s="53">
        <f t="shared" si="1"/>
        <v>142</v>
      </c>
    </row>
    <row r="19" spans="1:16" s="55" customFormat="1" ht="45" customHeight="1">
      <c r="A19" s="21" t="s">
        <v>62</v>
      </c>
      <c r="B19" s="44" t="s">
        <v>18</v>
      </c>
      <c r="C19" s="45" t="s">
        <v>26</v>
      </c>
      <c r="D19" s="46" t="s">
        <v>24</v>
      </c>
      <c r="E19" s="47" t="s">
        <v>72</v>
      </c>
      <c r="F19" s="48" t="s">
        <v>20</v>
      </c>
      <c r="G19" s="21" t="s">
        <v>73</v>
      </c>
      <c r="H19" s="49" t="s">
        <v>74</v>
      </c>
      <c r="I19" s="22" t="s">
        <v>166</v>
      </c>
      <c r="J19" s="50" t="s">
        <v>28</v>
      </c>
      <c r="K19" s="50" t="s">
        <v>25</v>
      </c>
      <c r="L19" s="51">
        <v>142</v>
      </c>
      <c r="M19" s="52">
        <v>0</v>
      </c>
      <c r="N19" s="53">
        <f t="shared" si="0"/>
        <v>142</v>
      </c>
      <c r="O19" s="52">
        <v>0</v>
      </c>
      <c r="P19" s="53">
        <f t="shared" si="1"/>
        <v>142</v>
      </c>
    </row>
    <row r="20" spans="1:16" s="55" customFormat="1" ht="54" customHeight="1">
      <c r="A20" s="21" t="s">
        <v>33</v>
      </c>
      <c r="B20" s="44" t="s">
        <v>18</v>
      </c>
      <c r="C20" s="45" t="s">
        <v>26</v>
      </c>
      <c r="D20" s="46" t="s">
        <v>24</v>
      </c>
      <c r="E20" s="47" t="s">
        <v>75</v>
      </c>
      <c r="F20" s="48" t="s">
        <v>20</v>
      </c>
      <c r="G20" s="21" t="s">
        <v>73</v>
      </c>
      <c r="H20" s="49" t="s">
        <v>74</v>
      </c>
      <c r="I20" s="22" t="s">
        <v>167</v>
      </c>
      <c r="J20" s="50" t="s">
        <v>28</v>
      </c>
      <c r="K20" s="50" t="s">
        <v>25</v>
      </c>
      <c r="L20" s="51">
        <v>142</v>
      </c>
      <c r="M20" s="52">
        <v>0</v>
      </c>
      <c r="N20" s="53">
        <f t="shared" si="0"/>
        <v>142</v>
      </c>
      <c r="O20" s="52">
        <v>0</v>
      </c>
      <c r="P20" s="53">
        <f t="shared" si="1"/>
        <v>142</v>
      </c>
    </row>
    <row r="21" spans="1:16" s="55" customFormat="1" ht="54.75" customHeight="1">
      <c r="A21" s="21" t="s">
        <v>33</v>
      </c>
      <c r="B21" s="44" t="s">
        <v>18</v>
      </c>
      <c r="C21" s="45" t="s">
        <v>26</v>
      </c>
      <c r="D21" s="46" t="s">
        <v>24</v>
      </c>
      <c r="E21" s="47" t="s">
        <v>76</v>
      </c>
      <c r="F21" s="48" t="s">
        <v>20</v>
      </c>
      <c r="G21" s="21" t="s">
        <v>70</v>
      </c>
      <c r="H21" s="49" t="s">
        <v>71</v>
      </c>
      <c r="I21" s="22" t="s">
        <v>167</v>
      </c>
      <c r="J21" s="50" t="s">
        <v>28</v>
      </c>
      <c r="K21" s="50" t="s">
        <v>25</v>
      </c>
      <c r="L21" s="51">
        <v>142</v>
      </c>
      <c r="M21" s="52">
        <v>0</v>
      </c>
      <c r="N21" s="53">
        <f t="shared" si="0"/>
        <v>142</v>
      </c>
      <c r="O21" s="52">
        <v>0</v>
      </c>
      <c r="P21" s="53">
        <f t="shared" si="1"/>
        <v>142</v>
      </c>
    </row>
    <row r="22" spans="1:16" s="55" customFormat="1" ht="42" customHeight="1">
      <c r="A22" s="21" t="s">
        <v>62</v>
      </c>
      <c r="B22" s="44" t="s">
        <v>18</v>
      </c>
      <c r="C22" s="45" t="s">
        <v>26</v>
      </c>
      <c r="D22" s="46" t="s">
        <v>24</v>
      </c>
      <c r="E22" s="47" t="s">
        <v>77</v>
      </c>
      <c r="F22" s="48" t="s">
        <v>20</v>
      </c>
      <c r="G22" s="21" t="s">
        <v>78</v>
      </c>
      <c r="H22" s="21" t="s">
        <v>79</v>
      </c>
      <c r="I22" s="22" t="s">
        <v>166</v>
      </c>
      <c r="J22" s="50" t="s">
        <v>37</v>
      </c>
      <c r="K22" s="50" t="s">
        <v>25</v>
      </c>
      <c r="L22" s="51">
        <v>284</v>
      </c>
      <c r="M22" s="52">
        <v>0</v>
      </c>
      <c r="N22" s="53">
        <f t="shared" si="0"/>
        <v>284</v>
      </c>
      <c r="O22" s="52">
        <v>0</v>
      </c>
      <c r="P22" s="53">
        <f t="shared" si="1"/>
        <v>284</v>
      </c>
    </row>
    <row r="23" spans="1:16" s="55" customFormat="1" ht="66.75" customHeight="1">
      <c r="A23" s="21" t="s">
        <v>30</v>
      </c>
      <c r="B23" s="44" t="s">
        <v>18</v>
      </c>
      <c r="C23" s="45" t="s">
        <v>26</v>
      </c>
      <c r="D23" s="46" t="s">
        <v>24</v>
      </c>
      <c r="E23" s="47" t="s">
        <v>80</v>
      </c>
      <c r="F23" s="48" t="s">
        <v>20</v>
      </c>
      <c r="G23" s="21" t="s">
        <v>81</v>
      </c>
      <c r="H23" s="21" t="s">
        <v>79</v>
      </c>
      <c r="I23" s="22" t="s">
        <v>168</v>
      </c>
      <c r="J23" s="50" t="s">
        <v>37</v>
      </c>
      <c r="K23" s="50" t="s">
        <v>25</v>
      </c>
      <c r="L23" s="51">
        <v>284</v>
      </c>
      <c r="M23" s="52">
        <v>0</v>
      </c>
      <c r="N23" s="53">
        <f t="shared" si="0"/>
        <v>284</v>
      </c>
      <c r="O23" s="52">
        <v>0</v>
      </c>
      <c r="P23" s="53">
        <f t="shared" si="1"/>
        <v>284</v>
      </c>
    </row>
    <row r="24" spans="1:16" s="55" customFormat="1" ht="42.75" customHeight="1">
      <c r="A24" s="21" t="s">
        <v>59</v>
      </c>
      <c r="B24" s="44" t="s">
        <v>18</v>
      </c>
      <c r="C24" s="45" t="s">
        <v>29</v>
      </c>
      <c r="D24" s="46" t="s">
        <v>24</v>
      </c>
      <c r="E24" s="47" t="s">
        <v>82</v>
      </c>
      <c r="F24" s="48" t="s">
        <v>20</v>
      </c>
      <c r="G24" s="21" t="s">
        <v>83</v>
      </c>
      <c r="H24" s="49" t="s">
        <v>84</v>
      </c>
      <c r="I24" s="22" t="s">
        <v>169</v>
      </c>
      <c r="J24" s="50" t="s">
        <v>85</v>
      </c>
      <c r="K24" s="50" t="s">
        <v>25</v>
      </c>
      <c r="L24" s="51">
        <v>467.37</v>
      </c>
      <c r="M24" s="52">
        <v>0</v>
      </c>
      <c r="N24" s="53">
        <f t="shared" si="0"/>
        <v>467.37</v>
      </c>
      <c r="O24" s="52">
        <v>0</v>
      </c>
      <c r="P24" s="53">
        <f t="shared" si="1"/>
        <v>467.37</v>
      </c>
    </row>
    <row r="25" spans="1:16" s="55" customFormat="1" ht="41.25" customHeight="1">
      <c r="A25" s="21" t="s">
        <v>86</v>
      </c>
      <c r="B25" s="44" t="s">
        <v>18</v>
      </c>
      <c r="C25" s="45" t="s">
        <v>26</v>
      </c>
      <c r="D25" s="46" t="s">
        <v>24</v>
      </c>
      <c r="E25" s="47" t="s">
        <v>87</v>
      </c>
      <c r="F25" s="48" t="s">
        <v>20</v>
      </c>
      <c r="G25" s="21" t="s">
        <v>83</v>
      </c>
      <c r="H25" s="49" t="s">
        <v>84</v>
      </c>
      <c r="I25" s="22" t="s">
        <v>169</v>
      </c>
      <c r="J25" s="50" t="s">
        <v>85</v>
      </c>
      <c r="K25" s="50" t="s">
        <v>25</v>
      </c>
      <c r="L25" s="51">
        <v>467.37</v>
      </c>
      <c r="M25" s="52">
        <v>0</v>
      </c>
      <c r="N25" s="53">
        <f t="shared" si="0"/>
        <v>467.37</v>
      </c>
      <c r="O25" s="52">
        <v>0</v>
      </c>
      <c r="P25" s="53">
        <f t="shared" si="1"/>
        <v>467.37</v>
      </c>
    </row>
    <row r="26" spans="1:16" s="55" customFormat="1" ht="52.5" customHeight="1">
      <c r="A26" s="21" t="s">
        <v>59</v>
      </c>
      <c r="B26" s="44" t="s">
        <v>18</v>
      </c>
      <c r="C26" s="45" t="s">
        <v>29</v>
      </c>
      <c r="D26" s="46" t="s">
        <v>24</v>
      </c>
      <c r="E26" s="47" t="s">
        <v>88</v>
      </c>
      <c r="F26" s="48" t="s">
        <v>20</v>
      </c>
      <c r="G26" s="21" t="s">
        <v>45</v>
      </c>
      <c r="H26" s="49" t="s">
        <v>89</v>
      </c>
      <c r="I26" s="22" t="s">
        <v>90</v>
      </c>
      <c r="J26" s="50" t="s">
        <v>32</v>
      </c>
      <c r="K26" s="50" t="s">
        <v>25</v>
      </c>
      <c r="L26" s="51">
        <v>467.37</v>
      </c>
      <c r="M26" s="52">
        <v>0</v>
      </c>
      <c r="N26" s="53">
        <f t="shared" si="0"/>
        <v>467.37</v>
      </c>
      <c r="O26" s="52">
        <v>0</v>
      </c>
      <c r="P26" s="53">
        <f t="shared" si="1"/>
        <v>467.37</v>
      </c>
    </row>
    <row r="27" spans="1:16" s="55" customFormat="1" ht="54.75" customHeight="1">
      <c r="A27" s="21" t="s">
        <v>86</v>
      </c>
      <c r="B27" s="44" t="s">
        <v>18</v>
      </c>
      <c r="C27" s="45" t="s">
        <v>26</v>
      </c>
      <c r="D27" s="46" t="s">
        <v>24</v>
      </c>
      <c r="E27" s="47" t="s">
        <v>91</v>
      </c>
      <c r="F27" s="48" t="s">
        <v>20</v>
      </c>
      <c r="G27" s="21" t="s">
        <v>45</v>
      </c>
      <c r="H27" s="49" t="s">
        <v>89</v>
      </c>
      <c r="I27" s="22" t="s">
        <v>90</v>
      </c>
      <c r="J27" s="50" t="s">
        <v>32</v>
      </c>
      <c r="K27" s="50" t="s">
        <v>25</v>
      </c>
      <c r="L27" s="51">
        <v>467.37</v>
      </c>
      <c r="M27" s="52">
        <v>0</v>
      </c>
      <c r="N27" s="53">
        <f t="shared" si="0"/>
        <v>467.37</v>
      </c>
      <c r="O27" s="52">
        <v>0</v>
      </c>
      <c r="P27" s="53">
        <f t="shared" si="1"/>
        <v>467.37</v>
      </c>
    </row>
    <row r="28" spans="1:16" s="55" customFormat="1" ht="54.75" customHeight="1">
      <c r="A28" s="21" t="s">
        <v>46</v>
      </c>
      <c r="B28" s="44" t="s">
        <v>18</v>
      </c>
      <c r="C28" s="45" t="s">
        <v>26</v>
      </c>
      <c r="D28" s="46" t="s">
        <v>24</v>
      </c>
      <c r="E28" s="47" t="s">
        <v>92</v>
      </c>
      <c r="F28" s="48" t="s">
        <v>20</v>
      </c>
      <c r="G28" s="21" t="s">
        <v>45</v>
      </c>
      <c r="H28" s="49" t="s">
        <v>89</v>
      </c>
      <c r="I28" s="22" t="s">
        <v>156</v>
      </c>
      <c r="J28" s="50" t="s">
        <v>32</v>
      </c>
      <c r="K28" s="50" t="s">
        <v>25</v>
      </c>
      <c r="L28" s="51">
        <v>467.37</v>
      </c>
      <c r="M28" s="52">
        <v>0</v>
      </c>
      <c r="N28" s="53">
        <f t="shared" si="0"/>
        <v>467.37</v>
      </c>
      <c r="O28" s="52">
        <v>0</v>
      </c>
      <c r="P28" s="53">
        <f t="shared" si="1"/>
        <v>467.37</v>
      </c>
    </row>
    <row r="29" spans="1:16" s="55" customFormat="1" ht="54" customHeight="1">
      <c r="A29" s="21" t="s">
        <v>30</v>
      </c>
      <c r="B29" s="44" t="s">
        <v>18</v>
      </c>
      <c r="C29" s="45" t="s">
        <v>26</v>
      </c>
      <c r="D29" s="46" t="s">
        <v>24</v>
      </c>
      <c r="E29" s="47" t="s">
        <v>93</v>
      </c>
      <c r="F29" s="48" t="s">
        <v>20</v>
      </c>
      <c r="G29" s="21" t="s">
        <v>83</v>
      </c>
      <c r="H29" s="49" t="s">
        <v>84</v>
      </c>
      <c r="I29" s="22" t="s">
        <v>170</v>
      </c>
      <c r="J29" s="50" t="s">
        <v>32</v>
      </c>
      <c r="K29" s="50" t="s">
        <v>25</v>
      </c>
      <c r="L29" s="51">
        <v>467.37</v>
      </c>
      <c r="M29" s="52">
        <v>0</v>
      </c>
      <c r="N29" s="53">
        <f t="shared" si="0"/>
        <v>467.37</v>
      </c>
      <c r="O29" s="52">
        <v>0</v>
      </c>
      <c r="P29" s="53">
        <f t="shared" si="1"/>
        <v>467.37</v>
      </c>
    </row>
    <row r="30" spans="1:16" s="55" customFormat="1" ht="38.25" customHeight="1">
      <c r="A30" s="21" t="s">
        <v>62</v>
      </c>
      <c r="B30" s="44" t="s">
        <v>18</v>
      </c>
      <c r="C30" s="45" t="s">
        <v>26</v>
      </c>
      <c r="D30" s="46" t="s">
        <v>24</v>
      </c>
      <c r="E30" s="47" t="s">
        <v>94</v>
      </c>
      <c r="F30" s="48" t="s">
        <v>20</v>
      </c>
      <c r="G30" s="21" t="s">
        <v>83</v>
      </c>
      <c r="H30" s="49" t="s">
        <v>95</v>
      </c>
      <c r="I30" s="22" t="s">
        <v>171</v>
      </c>
      <c r="J30" s="50" t="s">
        <v>28</v>
      </c>
      <c r="K30" s="50" t="s">
        <v>25</v>
      </c>
      <c r="L30" s="51">
        <v>142</v>
      </c>
      <c r="M30" s="52">
        <v>0</v>
      </c>
      <c r="N30" s="53">
        <f t="shared" si="0"/>
        <v>142</v>
      </c>
      <c r="O30" s="52">
        <v>0</v>
      </c>
      <c r="P30" s="53">
        <f t="shared" si="1"/>
        <v>142</v>
      </c>
    </row>
    <row r="31" spans="1:16" s="55" customFormat="1" ht="65.25" customHeight="1">
      <c r="A31" s="21" t="s">
        <v>36</v>
      </c>
      <c r="B31" s="44" t="s">
        <v>18</v>
      </c>
      <c r="C31" s="45" t="s">
        <v>26</v>
      </c>
      <c r="D31" s="46" t="s">
        <v>24</v>
      </c>
      <c r="E31" s="47" t="s">
        <v>96</v>
      </c>
      <c r="F31" s="48" t="s">
        <v>20</v>
      </c>
      <c r="G31" s="21" t="s">
        <v>83</v>
      </c>
      <c r="H31" s="49" t="s">
        <v>95</v>
      </c>
      <c r="I31" s="22" t="s">
        <v>97</v>
      </c>
      <c r="J31" s="50" t="s">
        <v>28</v>
      </c>
      <c r="K31" s="50" t="s">
        <v>25</v>
      </c>
      <c r="L31" s="51">
        <v>142</v>
      </c>
      <c r="M31" s="52">
        <v>0</v>
      </c>
      <c r="N31" s="53">
        <f t="shared" si="0"/>
        <v>142</v>
      </c>
      <c r="O31" s="52">
        <v>0</v>
      </c>
      <c r="P31" s="53">
        <f t="shared" si="1"/>
        <v>142</v>
      </c>
    </row>
    <row r="32" spans="1:16" s="55" customFormat="1" ht="36">
      <c r="A32" s="21" t="s">
        <v>38</v>
      </c>
      <c r="B32" s="44" t="s">
        <v>39</v>
      </c>
      <c r="C32" s="45" t="s">
        <v>40</v>
      </c>
      <c r="D32" s="46" t="s">
        <v>41</v>
      </c>
      <c r="E32" s="47" t="s">
        <v>98</v>
      </c>
      <c r="F32" s="48" t="s">
        <v>20</v>
      </c>
      <c r="G32" s="21" t="s">
        <v>42</v>
      </c>
      <c r="H32" s="21" t="s">
        <v>99</v>
      </c>
      <c r="I32" s="22" t="s">
        <v>43</v>
      </c>
      <c r="J32" s="50" t="s">
        <v>100</v>
      </c>
      <c r="K32" s="50" t="s">
        <v>44</v>
      </c>
      <c r="L32" s="51">
        <v>5559.78</v>
      </c>
      <c r="M32" s="52">
        <v>0</v>
      </c>
      <c r="N32" s="53">
        <f t="shared" si="0"/>
        <v>5559.78</v>
      </c>
      <c r="O32" s="52">
        <v>0</v>
      </c>
      <c r="P32" s="53">
        <f t="shared" si="1"/>
        <v>5559.78</v>
      </c>
    </row>
    <row r="33" spans="1:16" s="55" customFormat="1" ht="72">
      <c r="A33" s="21" t="s">
        <v>101</v>
      </c>
      <c r="B33" s="44" t="s">
        <v>18</v>
      </c>
      <c r="C33" s="45" t="s">
        <v>26</v>
      </c>
      <c r="D33" s="46" t="s">
        <v>24</v>
      </c>
      <c r="E33" s="47" t="s">
        <v>102</v>
      </c>
      <c r="F33" s="48" t="s">
        <v>20</v>
      </c>
      <c r="G33" s="21" t="s">
        <v>103</v>
      </c>
      <c r="H33" s="58" t="s">
        <v>104</v>
      </c>
      <c r="I33" s="22" t="s">
        <v>105</v>
      </c>
      <c r="J33" s="50" t="s">
        <v>32</v>
      </c>
      <c r="K33" s="50" t="s">
        <v>25</v>
      </c>
      <c r="L33" s="51">
        <v>467.37</v>
      </c>
      <c r="M33" s="52">
        <v>0</v>
      </c>
      <c r="N33" s="53">
        <f t="shared" si="0"/>
        <v>467.37</v>
      </c>
      <c r="O33" s="52">
        <v>0</v>
      </c>
      <c r="P33" s="53">
        <f t="shared" si="1"/>
        <v>467.37</v>
      </c>
    </row>
    <row r="34" spans="1:16" s="55" customFormat="1" ht="84">
      <c r="A34" s="21" t="s">
        <v>34</v>
      </c>
      <c r="B34" s="44" t="s">
        <v>18</v>
      </c>
      <c r="C34" s="45" t="s">
        <v>26</v>
      </c>
      <c r="D34" s="46" t="s">
        <v>24</v>
      </c>
      <c r="E34" s="47" t="s">
        <v>106</v>
      </c>
      <c r="F34" s="48" t="s">
        <v>20</v>
      </c>
      <c r="G34" s="21" t="s">
        <v>103</v>
      </c>
      <c r="H34" s="58" t="s">
        <v>104</v>
      </c>
      <c r="I34" s="22" t="s">
        <v>158</v>
      </c>
      <c r="J34" s="50" t="s">
        <v>32</v>
      </c>
      <c r="K34" s="50" t="s">
        <v>25</v>
      </c>
      <c r="L34" s="51">
        <v>467.37</v>
      </c>
      <c r="M34" s="52">
        <v>0</v>
      </c>
      <c r="N34" s="53">
        <f t="shared" si="0"/>
        <v>467.37</v>
      </c>
      <c r="O34" s="52">
        <v>0</v>
      </c>
      <c r="P34" s="53">
        <f t="shared" si="1"/>
        <v>467.37</v>
      </c>
    </row>
    <row r="35" spans="1:16" s="55" customFormat="1" ht="55.5" customHeight="1">
      <c r="A35" s="21" t="s">
        <v>107</v>
      </c>
      <c r="B35" s="44" t="s">
        <v>18</v>
      </c>
      <c r="C35" s="45" t="s">
        <v>23</v>
      </c>
      <c r="D35" s="46" t="s">
        <v>24</v>
      </c>
      <c r="E35" s="47" t="s">
        <v>108</v>
      </c>
      <c r="F35" s="48" t="s">
        <v>20</v>
      </c>
      <c r="G35" s="21" t="s">
        <v>109</v>
      </c>
      <c r="H35" s="49" t="s">
        <v>110</v>
      </c>
      <c r="I35" s="22" t="s">
        <v>157</v>
      </c>
      <c r="J35" s="50" t="s">
        <v>28</v>
      </c>
      <c r="K35" s="50" t="s">
        <v>25</v>
      </c>
      <c r="L35" s="51">
        <v>181.29</v>
      </c>
      <c r="M35" s="59">
        <v>181.29</v>
      </c>
      <c r="N35" s="53">
        <f t="shared" si="0"/>
        <v>0</v>
      </c>
      <c r="O35" s="52">
        <v>0</v>
      </c>
      <c r="P35" s="53">
        <f t="shared" si="1"/>
        <v>0</v>
      </c>
    </row>
    <row r="36" spans="1:16" s="55" customFormat="1" ht="32.25" customHeight="1">
      <c r="A36" s="21" t="s">
        <v>111</v>
      </c>
      <c r="B36" s="44" t="s">
        <v>39</v>
      </c>
      <c r="C36" s="45" t="s">
        <v>40</v>
      </c>
      <c r="D36" s="46" t="s">
        <v>41</v>
      </c>
      <c r="E36" s="47" t="s">
        <v>112</v>
      </c>
      <c r="F36" s="48" t="s">
        <v>20</v>
      </c>
      <c r="G36" s="21" t="s">
        <v>56</v>
      </c>
      <c r="H36" s="49" t="s">
        <v>113</v>
      </c>
      <c r="I36" s="22" t="s">
        <v>43</v>
      </c>
      <c r="J36" s="50" t="s">
        <v>114</v>
      </c>
      <c r="K36" s="50" t="s">
        <v>22</v>
      </c>
      <c r="L36" s="51">
        <v>1285.24</v>
      </c>
      <c r="M36" s="52">
        <v>0</v>
      </c>
      <c r="N36" s="53">
        <f t="shared" si="0"/>
        <v>1285.24</v>
      </c>
      <c r="O36" s="51">
        <f>1341.26-75</f>
        <v>1266.26</v>
      </c>
      <c r="P36" s="53">
        <f t="shared" si="1"/>
        <v>2551.5</v>
      </c>
    </row>
    <row r="37" spans="1:16" s="55" customFormat="1" ht="84">
      <c r="A37" s="21" t="s">
        <v>59</v>
      </c>
      <c r="B37" s="44" t="s">
        <v>18</v>
      </c>
      <c r="C37" s="45" t="s">
        <v>29</v>
      </c>
      <c r="D37" s="46" t="s">
        <v>24</v>
      </c>
      <c r="E37" s="47" t="s">
        <v>115</v>
      </c>
      <c r="F37" s="48" t="s">
        <v>20</v>
      </c>
      <c r="G37" s="21" t="s">
        <v>103</v>
      </c>
      <c r="H37" s="58" t="s">
        <v>180</v>
      </c>
      <c r="I37" s="22" t="s">
        <v>116</v>
      </c>
      <c r="J37" s="50" t="s">
        <v>32</v>
      </c>
      <c r="K37" s="50" t="s">
        <v>25</v>
      </c>
      <c r="L37" s="51">
        <v>467.37</v>
      </c>
      <c r="M37" s="52">
        <v>0</v>
      </c>
      <c r="N37" s="53">
        <f t="shared" si="0"/>
        <v>467.37</v>
      </c>
      <c r="O37" s="52">
        <v>0</v>
      </c>
      <c r="P37" s="53">
        <f t="shared" si="1"/>
        <v>467.37</v>
      </c>
    </row>
    <row r="38" spans="1:16" s="55" customFormat="1" ht="64.5" customHeight="1">
      <c r="A38" s="21" t="s">
        <v>107</v>
      </c>
      <c r="B38" s="44" t="s">
        <v>18</v>
      </c>
      <c r="C38" s="45" t="s">
        <v>23</v>
      </c>
      <c r="D38" s="46" t="s">
        <v>24</v>
      </c>
      <c r="E38" s="47" t="s">
        <v>117</v>
      </c>
      <c r="F38" s="48" t="s">
        <v>20</v>
      </c>
      <c r="G38" s="21" t="s">
        <v>118</v>
      </c>
      <c r="H38" s="49" t="s">
        <v>119</v>
      </c>
      <c r="I38" s="22" t="s">
        <v>120</v>
      </c>
      <c r="J38" s="50" t="s">
        <v>28</v>
      </c>
      <c r="K38" s="50" t="s">
        <v>25</v>
      </c>
      <c r="L38" s="51">
        <v>181.29</v>
      </c>
      <c r="M38" s="52">
        <v>0</v>
      </c>
      <c r="N38" s="53">
        <f t="shared" si="0"/>
        <v>181.29</v>
      </c>
      <c r="O38" s="52">
        <v>0</v>
      </c>
      <c r="P38" s="53">
        <f t="shared" si="1"/>
        <v>181.29</v>
      </c>
    </row>
    <row r="39" spans="1:16" s="55" customFormat="1" ht="60">
      <c r="A39" s="21" t="s">
        <v>121</v>
      </c>
      <c r="B39" s="44" t="s">
        <v>18</v>
      </c>
      <c r="C39" s="45" t="s">
        <v>26</v>
      </c>
      <c r="D39" s="46" t="s">
        <v>24</v>
      </c>
      <c r="E39" s="47" t="s">
        <v>122</v>
      </c>
      <c r="F39" s="48" t="s">
        <v>20</v>
      </c>
      <c r="G39" s="21" t="s">
        <v>123</v>
      </c>
      <c r="H39" s="49" t="s">
        <v>124</v>
      </c>
      <c r="I39" s="22" t="s">
        <v>125</v>
      </c>
      <c r="J39" s="50" t="s">
        <v>32</v>
      </c>
      <c r="K39" s="50" t="s">
        <v>25</v>
      </c>
      <c r="L39" s="51">
        <v>467.37</v>
      </c>
      <c r="M39" s="52">
        <v>0</v>
      </c>
      <c r="N39" s="53">
        <f t="shared" si="0"/>
        <v>467.37</v>
      </c>
      <c r="O39" s="52">
        <v>0</v>
      </c>
      <c r="P39" s="53">
        <f t="shared" si="1"/>
        <v>467.37</v>
      </c>
    </row>
    <row r="40" spans="1:16" s="55" customFormat="1" ht="60">
      <c r="A40" s="21" t="s">
        <v>126</v>
      </c>
      <c r="B40" s="44" t="s">
        <v>18</v>
      </c>
      <c r="C40" s="45" t="s">
        <v>26</v>
      </c>
      <c r="D40" s="46" t="s">
        <v>24</v>
      </c>
      <c r="E40" s="47" t="s">
        <v>127</v>
      </c>
      <c r="F40" s="48" t="s">
        <v>20</v>
      </c>
      <c r="G40" s="21" t="s">
        <v>123</v>
      </c>
      <c r="H40" s="49" t="s">
        <v>124</v>
      </c>
      <c r="I40" s="22" t="s">
        <v>125</v>
      </c>
      <c r="J40" s="50" t="s">
        <v>32</v>
      </c>
      <c r="K40" s="50" t="s">
        <v>25</v>
      </c>
      <c r="L40" s="51">
        <v>467.37</v>
      </c>
      <c r="M40" s="52">
        <v>0</v>
      </c>
      <c r="N40" s="53">
        <f t="shared" si="0"/>
        <v>467.37</v>
      </c>
      <c r="O40" s="52">
        <v>0</v>
      </c>
      <c r="P40" s="53">
        <f t="shared" si="1"/>
        <v>467.37</v>
      </c>
    </row>
    <row r="41" spans="1:16" s="55" customFormat="1" ht="72">
      <c r="A41" s="21" t="s">
        <v>34</v>
      </c>
      <c r="B41" s="44" t="s">
        <v>18</v>
      </c>
      <c r="C41" s="45" t="s">
        <v>26</v>
      </c>
      <c r="D41" s="46" t="s">
        <v>24</v>
      </c>
      <c r="E41" s="47" t="s">
        <v>128</v>
      </c>
      <c r="F41" s="48" t="s">
        <v>20</v>
      </c>
      <c r="G41" s="21" t="s">
        <v>118</v>
      </c>
      <c r="H41" s="49" t="s">
        <v>119</v>
      </c>
      <c r="I41" s="22" t="s">
        <v>129</v>
      </c>
      <c r="J41" s="50" t="s">
        <v>28</v>
      </c>
      <c r="K41" s="50" t="s">
        <v>25</v>
      </c>
      <c r="L41" s="51">
        <v>142</v>
      </c>
      <c r="M41" s="52">
        <v>0</v>
      </c>
      <c r="N41" s="53">
        <f t="shared" si="0"/>
        <v>142</v>
      </c>
      <c r="O41" s="52">
        <v>0</v>
      </c>
      <c r="P41" s="53">
        <f t="shared" si="1"/>
        <v>142</v>
      </c>
    </row>
    <row r="42" spans="1:16" s="55" customFormat="1" ht="48.75" customHeight="1">
      <c r="A42" s="21" t="s">
        <v>130</v>
      </c>
      <c r="B42" s="44" t="s">
        <v>131</v>
      </c>
      <c r="C42" s="45" t="s">
        <v>19</v>
      </c>
      <c r="D42" s="46" t="s">
        <v>24</v>
      </c>
      <c r="E42" s="47" t="s">
        <v>132</v>
      </c>
      <c r="F42" s="48" t="s">
        <v>133</v>
      </c>
      <c r="G42" s="21" t="s">
        <v>20</v>
      </c>
      <c r="H42" s="49" t="s">
        <v>191</v>
      </c>
      <c r="I42" s="22" t="s">
        <v>134</v>
      </c>
      <c r="J42" s="50" t="s">
        <v>21</v>
      </c>
      <c r="K42" s="50" t="s">
        <v>22</v>
      </c>
      <c r="L42" s="51">
        <v>4445.05</v>
      </c>
      <c r="M42" s="52">
        <v>0</v>
      </c>
      <c r="N42" s="53">
        <f t="shared" si="0"/>
        <v>4445.05</v>
      </c>
      <c r="O42" s="51">
        <f>2481.66-75</f>
        <v>2406.66</v>
      </c>
      <c r="P42" s="53">
        <f t="shared" si="1"/>
        <v>6851.71</v>
      </c>
    </row>
    <row r="43" spans="1:16" s="55" customFormat="1" ht="72">
      <c r="A43" s="21" t="s">
        <v>46</v>
      </c>
      <c r="B43" s="44" t="s">
        <v>18</v>
      </c>
      <c r="C43" s="45" t="s">
        <v>26</v>
      </c>
      <c r="D43" s="46" t="s">
        <v>24</v>
      </c>
      <c r="E43" s="47" t="s">
        <v>135</v>
      </c>
      <c r="F43" s="48" t="s">
        <v>20</v>
      </c>
      <c r="G43" s="21" t="s">
        <v>123</v>
      </c>
      <c r="H43" s="49" t="s">
        <v>124</v>
      </c>
      <c r="I43" s="22" t="s">
        <v>136</v>
      </c>
      <c r="J43" s="50" t="s">
        <v>32</v>
      </c>
      <c r="K43" s="50" t="s">
        <v>25</v>
      </c>
      <c r="L43" s="51">
        <v>467.37</v>
      </c>
      <c r="M43" s="52">
        <v>0</v>
      </c>
      <c r="N43" s="53">
        <f t="shared" si="0"/>
        <v>467.37</v>
      </c>
      <c r="O43" s="52">
        <v>0</v>
      </c>
      <c r="P43" s="53">
        <f t="shared" si="1"/>
        <v>467.37</v>
      </c>
    </row>
    <row r="44" spans="1:16" s="55" customFormat="1" ht="102" customHeight="1">
      <c r="A44" s="21" t="s">
        <v>137</v>
      </c>
      <c r="B44" s="44" t="s">
        <v>18</v>
      </c>
      <c r="C44" s="45" t="s">
        <v>26</v>
      </c>
      <c r="D44" s="46" t="s">
        <v>24</v>
      </c>
      <c r="E44" s="47" t="s">
        <v>138</v>
      </c>
      <c r="F44" s="48" t="s">
        <v>20</v>
      </c>
      <c r="G44" s="21" t="s">
        <v>139</v>
      </c>
      <c r="H44" s="49" t="s">
        <v>113</v>
      </c>
      <c r="I44" s="22" t="s">
        <v>140</v>
      </c>
      <c r="J44" s="50" t="s">
        <v>58</v>
      </c>
      <c r="K44" s="50" t="s">
        <v>25</v>
      </c>
      <c r="L44" s="51">
        <v>1159.48</v>
      </c>
      <c r="M44" s="52">
        <v>0</v>
      </c>
      <c r="N44" s="53">
        <f t="shared" si="0"/>
        <v>1159.48</v>
      </c>
      <c r="O44" s="52">
        <v>0</v>
      </c>
      <c r="P44" s="53">
        <f t="shared" si="1"/>
        <v>1159.48</v>
      </c>
    </row>
    <row r="45" spans="1:16" s="55" customFormat="1" ht="51.75" customHeight="1">
      <c r="A45" s="21" t="s">
        <v>31</v>
      </c>
      <c r="B45" s="44" t="s">
        <v>18</v>
      </c>
      <c r="C45" s="45" t="s">
        <v>29</v>
      </c>
      <c r="D45" s="46" t="s">
        <v>24</v>
      </c>
      <c r="E45" s="47" t="s">
        <v>141</v>
      </c>
      <c r="F45" s="48" t="s">
        <v>20</v>
      </c>
      <c r="G45" s="21" t="s">
        <v>142</v>
      </c>
      <c r="H45" s="49" t="s">
        <v>113</v>
      </c>
      <c r="I45" s="22" t="s">
        <v>143</v>
      </c>
      <c r="J45" s="50" t="s">
        <v>58</v>
      </c>
      <c r="K45" s="50" t="s">
        <v>25</v>
      </c>
      <c r="L45" s="51">
        <v>1122.73</v>
      </c>
      <c r="M45" s="52">
        <v>0</v>
      </c>
      <c r="N45" s="53">
        <f t="shared" si="0"/>
        <v>1122.73</v>
      </c>
      <c r="O45" s="52">
        <v>0</v>
      </c>
      <c r="P45" s="53">
        <f t="shared" si="1"/>
        <v>1122.73</v>
      </c>
    </row>
    <row r="46" spans="1:16" s="60" customFormat="1" ht="90.75" customHeight="1">
      <c r="A46" s="21" t="s">
        <v>33</v>
      </c>
      <c r="B46" s="44" t="s">
        <v>18</v>
      </c>
      <c r="C46" s="45" t="s">
        <v>26</v>
      </c>
      <c r="D46" s="46" t="s">
        <v>24</v>
      </c>
      <c r="E46" s="47" t="s">
        <v>144</v>
      </c>
      <c r="F46" s="48" t="s">
        <v>20</v>
      </c>
      <c r="G46" s="21" t="s">
        <v>142</v>
      </c>
      <c r="H46" s="49" t="s">
        <v>113</v>
      </c>
      <c r="I46" s="22" t="s">
        <v>145</v>
      </c>
      <c r="J46" s="50" t="s">
        <v>58</v>
      </c>
      <c r="K46" s="50" t="s">
        <v>25</v>
      </c>
      <c r="L46" s="51">
        <v>1159.48</v>
      </c>
      <c r="M46" s="52">
        <v>0</v>
      </c>
      <c r="N46" s="53">
        <f t="shared" si="0"/>
        <v>1159.48</v>
      </c>
      <c r="O46" s="52">
        <v>0</v>
      </c>
      <c r="P46" s="53">
        <f t="shared" si="1"/>
        <v>1159.48</v>
      </c>
    </row>
    <row r="47" spans="1:16" s="55" customFormat="1" ht="52.5" customHeight="1">
      <c r="A47" s="21" t="s">
        <v>30</v>
      </c>
      <c r="B47" s="44" t="s">
        <v>18</v>
      </c>
      <c r="C47" s="45" t="s">
        <v>26</v>
      </c>
      <c r="D47" s="46" t="s">
        <v>24</v>
      </c>
      <c r="E47" s="47" t="s">
        <v>146</v>
      </c>
      <c r="F47" s="48" t="s">
        <v>20</v>
      </c>
      <c r="G47" s="21" t="s">
        <v>147</v>
      </c>
      <c r="H47" s="49" t="s">
        <v>148</v>
      </c>
      <c r="I47" s="22" t="s">
        <v>149</v>
      </c>
      <c r="J47" s="50" t="s">
        <v>27</v>
      </c>
      <c r="K47" s="50" t="s">
        <v>25</v>
      </c>
      <c r="L47" s="51">
        <v>792.74</v>
      </c>
      <c r="M47" s="52">
        <v>0</v>
      </c>
      <c r="N47" s="53">
        <f t="shared" si="0"/>
        <v>792.74</v>
      </c>
      <c r="O47" s="52">
        <v>0</v>
      </c>
      <c r="P47" s="53">
        <f t="shared" si="1"/>
        <v>792.74</v>
      </c>
    </row>
    <row r="48" spans="1:16" s="55" customFormat="1" ht="1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 t="s">
        <v>181</v>
      </c>
      <c r="L48" s="63">
        <f>SUM(L10:L47)</f>
        <v>28131.48</v>
      </c>
      <c r="M48" s="63">
        <f>SUM(M10:M47)</f>
        <v>181.29</v>
      </c>
      <c r="N48" s="63">
        <f>SUM(N10:N47)</f>
        <v>27950.19</v>
      </c>
      <c r="O48" s="63">
        <f>SUM(O10:O47)</f>
        <v>4824.91</v>
      </c>
      <c r="P48" s="63">
        <f>SUM(P10:P47)</f>
        <v>32775.09999999999</v>
      </c>
    </row>
    <row r="49" spans="1:16" s="55" customFormat="1" ht="12">
      <c r="A49" s="64" t="s">
        <v>178</v>
      </c>
      <c r="H49" s="20"/>
      <c r="I49" s="20"/>
      <c r="J49" s="20"/>
      <c r="L49" s="65"/>
      <c r="M49" s="66"/>
      <c r="N49" s="65"/>
      <c r="O49" s="67"/>
      <c r="P49" s="68"/>
    </row>
    <row r="50" spans="1:16" s="55" customFormat="1" ht="66" customHeight="1">
      <c r="A50" s="21" t="s">
        <v>177</v>
      </c>
      <c r="B50" s="44" t="s">
        <v>18</v>
      </c>
      <c r="C50" s="45" t="s">
        <v>29</v>
      </c>
      <c r="D50" s="46" t="s">
        <v>172</v>
      </c>
      <c r="E50" s="47" t="s">
        <v>173</v>
      </c>
      <c r="F50" s="48" t="s">
        <v>20</v>
      </c>
      <c r="G50" s="21" t="s">
        <v>174</v>
      </c>
      <c r="H50" s="49" t="s">
        <v>175</v>
      </c>
      <c r="I50" s="69" t="s">
        <v>176</v>
      </c>
      <c r="J50" s="50" t="s">
        <v>179</v>
      </c>
      <c r="K50" s="50" t="s">
        <v>22</v>
      </c>
      <c r="L50" s="70">
        <v>0</v>
      </c>
      <c r="M50" s="52">
        <v>662.23</v>
      </c>
      <c r="N50" s="53">
        <f>L50-M50</f>
        <v>-662.23</v>
      </c>
      <c r="O50" s="71">
        <v>0</v>
      </c>
      <c r="P50" s="53">
        <f>N50+O50</f>
        <v>-662.23</v>
      </c>
    </row>
    <row r="51" spans="1:16" ht="12.75">
      <c r="A51" s="27"/>
      <c r="B51" s="28"/>
      <c r="C51" s="29"/>
      <c r="D51" s="30"/>
      <c r="E51" s="30"/>
      <c r="F51" s="31"/>
      <c r="G51" s="27"/>
      <c r="H51" s="31"/>
      <c r="I51" s="34" t="s">
        <v>151</v>
      </c>
      <c r="J51" s="29"/>
      <c r="K51" s="33" t="s">
        <v>155</v>
      </c>
      <c r="L51" s="32">
        <f>L48+L50</f>
        <v>28131.48</v>
      </c>
      <c r="M51" s="32">
        <f>M48+M50</f>
        <v>843.52</v>
      </c>
      <c r="N51" s="32">
        <f>N48+N50</f>
        <v>27287.96</v>
      </c>
      <c r="O51" s="32">
        <f>O48+O50</f>
        <v>4824.91</v>
      </c>
      <c r="P51" s="32">
        <f>P48+P50</f>
        <v>32112.86999999999</v>
      </c>
    </row>
    <row r="52" spans="1:16" s="3" customFormat="1" ht="36">
      <c r="A52" s="11" t="s">
        <v>14</v>
      </c>
      <c r="F52" s="10"/>
      <c r="L52" s="42" t="s">
        <v>190</v>
      </c>
      <c r="M52" s="42" t="s">
        <v>186</v>
      </c>
      <c r="N52" s="43" t="s">
        <v>187</v>
      </c>
      <c r="O52" s="42" t="s">
        <v>188</v>
      </c>
      <c r="P52" s="42" t="s">
        <v>189</v>
      </c>
    </row>
    <row r="53" spans="1:16" s="3" customFormat="1" ht="12.75">
      <c r="A53" s="13" t="s">
        <v>48</v>
      </c>
      <c r="F53" s="10"/>
      <c r="G53" s="17" t="s">
        <v>154</v>
      </c>
      <c r="H53" s="18"/>
      <c r="I53" s="24"/>
      <c r="L53" s="25"/>
      <c r="M53" s="25"/>
      <c r="N53" s="26"/>
      <c r="O53" s="25"/>
      <c r="P53" s="25"/>
    </row>
    <row r="54" spans="1:16" s="3" customFormat="1" ht="12.75">
      <c r="A54" s="12" t="s">
        <v>152</v>
      </c>
      <c r="F54" s="10"/>
      <c r="I54" s="23"/>
      <c r="L54" s="25"/>
      <c r="M54" s="25"/>
      <c r="N54" s="26"/>
      <c r="O54" s="25"/>
      <c r="P54" s="25"/>
    </row>
    <row r="55" ht="12.75">
      <c r="A55" s="2" t="s">
        <v>153</v>
      </c>
    </row>
    <row r="56" spans="1:9" ht="12.75">
      <c r="A56" s="12"/>
      <c r="G56" s="2"/>
      <c r="H56" s="2"/>
      <c r="I56" s="2"/>
    </row>
    <row r="57" spans="1:7" ht="12.75">
      <c r="A57" s="11" t="s">
        <v>15</v>
      </c>
      <c r="G57" s="12"/>
    </row>
    <row r="58" spans="1:7" ht="12.75">
      <c r="A58" s="12" t="s">
        <v>16</v>
      </c>
      <c r="G58" s="19"/>
    </row>
    <row r="59" spans="1:7" ht="12.75">
      <c r="A59" s="12" t="s">
        <v>17</v>
      </c>
      <c r="G59" s="19"/>
    </row>
    <row r="60" spans="1:7" ht="12.75">
      <c r="A60" s="12" t="s">
        <v>49</v>
      </c>
      <c r="G60" s="12"/>
    </row>
    <row r="61" spans="1:7" ht="12.75">
      <c r="A61" s="2"/>
      <c r="G61" s="12"/>
    </row>
    <row r="62" spans="1:7" ht="12.75">
      <c r="A62" s="2"/>
      <c r="G62" s="14"/>
    </row>
    <row r="63" spans="1:7" ht="12.75">
      <c r="A63" s="2"/>
      <c r="G63" s="14"/>
    </row>
    <row r="64" ht="12.75">
      <c r="A64" s="2"/>
    </row>
  </sheetData>
  <sheetProtection selectLockedCells="1" selectUnlockedCells="1"/>
  <autoFilter ref="A9:C47"/>
  <mergeCells count="6">
    <mergeCell ref="D9:E9"/>
    <mergeCell ref="A3:P3"/>
    <mergeCell ref="A4:P4"/>
    <mergeCell ref="A5:P5"/>
    <mergeCell ref="A6:P6"/>
    <mergeCell ref="A8:P8"/>
  </mergeCells>
  <conditionalFormatting sqref="H24:H31 H10:H21">
    <cfRule type="cellIs" priority="1" dxfId="0" operator="equal" stopIfTrue="1">
      <formula>"""2011NS@@@@"""</formula>
    </cfRule>
  </conditionalFormatting>
  <printOptions horizontalCentered="1"/>
  <pageMargins left="0.11" right="0.2362204724409449" top="0.15" bottom="0.15748031496062992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2022-03-24T18:39:45Z</cp:lastPrinted>
  <dcterms:created xsi:type="dcterms:W3CDTF">2021-08-02T14:29:51Z</dcterms:created>
  <dcterms:modified xsi:type="dcterms:W3CDTF">2022-03-24T18:40:02Z</dcterms:modified>
  <cp:category/>
  <cp:version/>
  <cp:contentType/>
  <cp:contentStatus/>
</cp:coreProperties>
</file>